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3780" tabRatio="686" activeTab="0"/>
  </bookViews>
  <sheets>
    <sheet name="第22回生命表（男）" sheetId="1" r:id="rId1"/>
    <sheet name="第22回生命表（女）" sheetId="2" r:id="rId2"/>
    <sheet name="人口ピラミッド" sheetId="3" r:id="rId3"/>
    <sheet name="コロナ補正値による変動" sheetId="4" r:id="rId4"/>
  </sheets>
  <definedNames>
    <definedName name="_xlfn.IFERROR" hidden="1">#NAME?</definedName>
    <definedName name="_xlnm.Print_Area" localSheetId="1">'第22回生命表（女）'!$A$1:$AO$137</definedName>
    <definedName name="_xlnm.Print_Area" localSheetId="0">'第22回生命表（男）'!$A$1:$S$129</definedName>
  </definedNames>
  <calcPr fullCalcOnLoad="1"/>
</workbook>
</file>

<file path=xl/sharedStrings.xml><?xml version="1.0" encoding="utf-8"?>
<sst xmlns="http://schemas.openxmlformats.org/spreadsheetml/2006/main" count="76" uniqueCount="40">
  <si>
    <t>年齢</t>
  </si>
  <si>
    <t xml:space="preserve"> </t>
  </si>
  <si>
    <t>死亡率</t>
  </si>
  <si>
    <t>生存数</t>
  </si>
  <si>
    <t>死亡数</t>
  </si>
  <si>
    <t>定常人口</t>
  </si>
  <si>
    <t>平均余命</t>
  </si>
  <si>
    <t>x</t>
  </si>
  <si>
    <t>（２－１）</t>
  </si>
  <si>
    <t>第22回生命表（男）　</t>
  </si>
  <si>
    <t>第22回生命表（女）　</t>
  </si>
  <si>
    <r>
      <t>注：</t>
    </r>
    <r>
      <rPr>
        <i/>
        <sz val="11"/>
        <rFont val="ＭＳ Ｐゴシック"/>
        <family val="3"/>
      </rPr>
      <t>lx</t>
    </r>
    <r>
      <rPr>
        <sz val="11"/>
        <rFont val="ＭＳ Ｐゴシック"/>
        <family val="3"/>
      </rPr>
      <t>等の生命表諸関数の定義については、「参考資料３」を参照。</t>
    </r>
  </si>
  <si>
    <t>生存率</t>
  </si>
  <si>
    <t>死　力</t>
  </si>
  <si>
    <t>。</t>
  </si>
  <si>
    <r>
      <t>l</t>
    </r>
    <r>
      <rPr>
        <i/>
        <sz val="8"/>
        <rFont val="ＭＳ Ｐゴシック"/>
        <family val="3"/>
      </rPr>
      <t>x</t>
    </r>
  </si>
  <si>
    <r>
      <t>n</t>
    </r>
    <r>
      <rPr>
        <i/>
        <sz val="14"/>
        <rFont val="ＭＳ Ｐゴシック"/>
        <family val="3"/>
      </rPr>
      <t>d</t>
    </r>
    <r>
      <rPr>
        <i/>
        <sz val="8"/>
        <rFont val="ＭＳ Ｐゴシック"/>
        <family val="3"/>
      </rPr>
      <t>x</t>
    </r>
  </si>
  <si>
    <r>
      <t>n</t>
    </r>
    <r>
      <rPr>
        <i/>
        <sz val="14"/>
        <rFont val="ＭＳ Ｐゴシック"/>
        <family val="3"/>
      </rPr>
      <t>p</t>
    </r>
    <r>
      <rPr>
        <i/>
        <sz val="8"/>
        <rFont val="ＭＳ Ｐゴシック"/>
        <family val="3"/>
      </rPr>
      <t>x</t>
    </r>
  </si>
  <si>
    <r>
      <t>n</t>
    </r>
    <r>
      <rPr>
        <i/>
        <sz val="14"/>
        <rFont val="ＭＳ Ｐゴシック"/>
        <family val="3"/>
      </rPr>
      <t>q</t>
    </r>
    <r>
      <rPr>
        <i/>
        <sz val="8"/>
        <rFont val="ＭＳ Ｐゴシック"/>
        <family val="3"/>
      </rPr>
      <t>x</t>
    </r>
  </si>
  <si>
    <r>
      <t>μ</t>
    </r>
    <r>
      <rPr>
        <i/>
        <sz val="8"/>
        <rFont val="ＭＳ Ｐゴシック"/>
        <family val="3"/>
      </rPr>
      <t>x</t>
    </r>
  </si>
  <si>
    <r>
      <t>n</t>
    </r>
    <r>
      <rPr>
        <i/>
        <sz val="14"/>
        <rFont val="ＭＳ Ｐゴシック"/>
        <family val="3"/>
      </rPr>
      <t>L</t>
    </r>
    <r>
      <rPr>
        <i/>
        <sz val="8"/>
        <rFont val="ＭＳ Ｐゴシック"/>
        <family val="3"/>
      </rPr>
      <t>x</t>
    </r>
  </si>
  <si>
    <r>
      <t>T</t>
    </r>
    <r>
      <rPr>
        <i/>
        <sz val="8"/>
        <rFont val="ＭＳ Ｐゴシック"/>
        <family val="3"/>
      </rPr>
      <t>x</t>
    </r>
  </si>
  <si>
    <t>週</t>
  </si>
  <si>
    <t>月</t>
  </si>
  <si>
    <t>年</t>
  </si>
  <si>
    <r>
      <t>e</t>
    </r>
    <r>
      <rPr>
        <i/>
        <sz val="8"/>
        <rFont val="ＭＳ Ｐゴシック"/>
        <family val="3"/>
      </rPr>
      <t>x</t>
    </r>
  </si>
  <si>
    <t>コロナ死亡率基礎係数</t>
  </si>
  <si>
    <t>死亡率</t>
  </si>
  <si>
    <t>生存数</t>
  </si>
  <si>
    <t>コロナ死亡係数</t>
  </si>
  <si>
    <t>補正死亡率</t>
  </si>
  <si>
    <t>一人あたりの介護コスト</t>
  </si>
  <si>
    <t>医療費基礎係数</t>
  </si>
  <si>
    <t>コロナ補正値</t>
  </si>
  <si>
    <t>年齢(男)</t>
  </si>
  <si>
    <t>医療費(男)</t>
  </si>
  <si>
    <t>年齢(女)</t>
  </si>
  <si>
    <t>医療費(女)</t>
  </si>
  <si>
    <t>年齢(併)</t>
  </si>
  <si>
    <t>医療費(併)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</si>
</sst>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_);[Red]\(0.0\)"/>
    <numFmt numFmtId="183" formatCode="0.0_ "/>
    <numFmt numFmtId="184" formatCode="#0.00"/>
    <numFmt numFmtId="185" formatCode="#\ ##0"/>
    <numFmt numFmtId="186" formatCode="0.00000_);[Red]\(0.00000\)"/>
    <numFmt numFmtId="187" formatCode="###\ ###\ ###"/>
    <numFmt numFmtId="188" formatCode="0.000000_);[Red]\(0.000000\)"/>
    <numFmt numFmtId="189" formatCode="0.0000_);[Red]\(0.0000\)"/>
    <numFmt numFmtId="190" formatCode="0.000_);[Red]\(0.000\)"/>
    <numFmt numFmtId="191" formatCode="0_);[Red]\(0\)"/>
    <numFmt numFmtId="192" formatCode="###\ ###"/>
    <numFmt numFmtId="193" formatCode="0.00000"/>
    <numFmt numFmtId="194" formatCode="0_ "/>
    <numFmt numFmtId="195" formatCode="0.0"/>
    <numFmt numFmtId="196" formatCode="#,##0_ "/>
    <numFmt numFmtId="197" formatCode="#,##0.0_ "/>
    <numFmt numFmtId="198" formatCode="0.00000_ "/>
    <numFmt numFmtId="199" formatCode="0.00000000_ "/>
    <numFmt numFmtId="200" formatCode="0.0000000000000000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26"/>
      <name val="ＭＳ 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name val="ＭＳ 明朝"/>
      <family val="1"/>
    </font>
    <font>
      <i/>
      <sz val="14"/>
      <name val="ＭＳ Ｐゴシック"/>
      <family val="3"/>
    </font>
    <font>
      <i/>
      <sz val="8"/>
      <name val="ＭＳ Ｐゴシック"/>
      <family val="3"/>
    </font>
    <font>
      <i/>
      <sz val="11"/>
      <name val="CenturyOldst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Arial Unicode MS"/>
      <family val="3"/>
    </font>
    <font>
      <b/>
      <sz val="12"/>
      <color indexed="17"/>
      <name val="ＭＳ 明朝"/>
      <family val="1"/>
    </font>
    <font>
      <b/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b/>
      <sz val="14"/>
      <color indexed="30"/>
      <name val="ＭＳ Ｐゴシック"/>
      <family val="3"/>
    </font>
    <font>
      <b/>
      <sz val="16"/>
      <color indexed="30"/>
      <name val="ＭＳ Ｐゴシック"/>
      <family val="3"/>
    </font>
    <font>
      <b/>
      <sz val="14"/>
      <color indexed="3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000000"/>
      <name val="Arial Unicode MS"/>
      <family val="3"/>
    </font>
    <font>
      <b/>
      <sz val="12"/>
      <color rgb="FF00B050"/>
      <name val="ＭＳ 明朝"/>
      <family val="1"/>
    </font>
    <font>
      <b/>
      <sz val="11"/>
      <color rgb="FF00B050"/>
      <name val="ＭＳ Ｐゴシック"/>
      <family val="3"/>
    </font>
    <font>
      <b/>
      <sz val="11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b/>
      <sz val="14"/>
      <color rgb="FF0070C0"/>
      <name val="ＭＳ Ｐゴシック"/>
      <family val="3"/>
    </font>
    <font>
      <b/>
      <sz val="16"/>
      <color rgb="FF0070C0"/>
      <name val="ＭＳ Ｐゴシック"/>
      <family val="3"/>
    </font>
    <font>
      <b/>
      <sz val="14"/>
      <color rgb="FF7030A0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4" fillId="0" borderId="0">
      <alignment vertical="center"/>
      <protection/>
    </xf>
    <xf numFmtId="0" fontId="8" fillId="0" borderId="0">
      <alignment/>
      <protection/>
    </xf>
    <xf numFmtId="0" fontId="44" fillId="0" borderId="0">
      <alignment vertical="center"/>
      <protection/>
    </xf>
    <xf numFmtId="0" fontId="8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1" fillId="0" borderId="0" xfId="0" applyFont="1" applyAlignment="1">
      <alignment/>
    </xf>
    <xf numFmtId="0" fontId="63" fillId="0" borderId="16" xfId="0" applyFont="1" applyBorder="1" applyAlignment="1">
      <alignment/>
    </xf>
    <xf numFmtId="0" fontId="63" fillId="0" borderId="25" xfId="0" applyFont="1" applyBorder="1" applyAlignment="1">
      <alignment/>
    </xf>
    <xf numFmtId="192" fontId="63" fillId="0" borderId="0" xfId="0" applyNumberFormat="1" applyFont="1" applyAlignment="1">
      <alignment/>
    </xf>
    <xf numFmtId="0" fontId="63" fillId="0" borderId="25" xfId="0" applyFont="1" applyBorder="1" applyAlignment="1">
      <alignment horizontal="right"/>
    </xf>
    <xf numFmtId="0" fontId="63" fillId="0" borderId="0" xfId="0" applyFont="1" applyAlignment="1">
      <alignment/>
    </xf>
    <xf numFmtId="193" fontId="63" fillId="0" borderId="0" xfId="0" applyNumberFormat="1" applyFont="1" applyAlignment="1">
      <alignment/>
    </xf>
    <xf numFmtId="187" fontId="63" fillId="0" borderId="25" xfId="0" applyNumberFormat="1" applyFont="1" applyBorder="1" applyAlignment="1">
      <alignment horizontal="right"/>
    </xf>
    <xf numFmtId="187" fontId="6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63" fillId="0" borderId="18" xfId="0" applyNumberFormat="1" applyFont="1" applyBorder="1" applyAlignment="1">
      <alignment/>
    </xf>
    <xf numFmtId="0" fontId="63" fillId="0" borderId="26" xfId="0" applyFont="1" applyBorder="1" applyAlignment="1">
      <alignment horizontal="right"/>
    </xf>
    <xf numFmtId="0" fontId="63" fillId="0" borderId="17" xfId="0" applyFont="1" applyBorder="1" applyAlignment="1">
      <alignment/>
    </xf>
    <xf numFmtId="0" fontId="63" fillId="0" borderId="17" xfId="0" applyFont="1" applyBorder="1" applyAlignment="1">
      <alignment horizontal="right"/>
    </xf>
    <xf numFmtId="187" fontId="63" fillId="0" borderId="17" xfId="0" applyNumberFormat="1" applyFont="1" applyBorder="1" applyAlignment="1">
      <alignment horizontal="right"/>
    </xf>
    <xf numFmtId="0" fontId="63" fillId="0" borderId="19" xfId="0" applyFont="1" applyBorder="1" applyAlignment="1">
      <alignment horizontal="right"/>
    </xf>
    <xf numFmtId="1" fontId="63" fillId="0" borderId="17" xfId="0" applyNumberFormat="1" applyFont="1" applyBorder="1" applyAlignment="1">
      <alignment horizontal="right"/>
    </xf>
    <xf numFmtId="0" fontId="63" fillId="0" borderId="27" xfId="0" applyFont="1" applyBorder="1" applyAlignment="1">
      <alignment/>
    </xf>
    <xf numFmtId="0" fontId="63" fillId="0" borderId="28" xfId="0" applyFont="1" applyBorder="1" applyAlignment="1">
      <alignment/>
    </xf>
    <xf numFmtId="192" fontId="63" fillId="0" borderId="29" xfId="0" applyNumberFormat="1" applyFont="1" applyBorder="1" applyAlignment="1">
      <alignment/>
    </xf>
    <xf numFmtId="0" fontId="63" fillId="0" borderId="28" xfId="0" applyFont="1" applyBorder="1" applyAlignment="1">
      <alignment horizontal="right"/>
    </xf>
    <xf numFmtId="0" fontId="63" fillId="0" borderId="29" xfId="0" applyFont="1" applyBorder="1" applyAlignment="1">
      <alignment/>
    </xf>
    <xf numFmtId="193" fontId="63" fillId="0" borderId="29" xfId="0" applyNumberFormat="1" applyFont="1" applyBorder="1" applyAlignment="1">
      <alignment/>
    </xf>
    <xf numFmtId="187" fontId="63" fillId="0" borderId="28" xfId="0" applyNumberFormat="1" applyFont="1" applyBorder="1" applyAlignment="1">
      <alignment horizontal="right"/>
    </xf>
    <xf numFmtId="187" fontId="63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2" fontId="63" fillId="0" borderId="30" xfId="0" applyNumberFormat="1" applyFont="1" applyBorder="1" applyAlignment="1">
      <alignment/>
    </xf>
    <xf numFmtId="0" fontId="63" fillId="0" borderId="31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93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5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17" xfId="0" applyFont="1" applyBorder="1" applyAlignment="1">
      <alignment/>
    </xf>
    <xf numFmtId="187" fontId="0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92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93" fontId="0" fillId="0" borderId="29" xfId="0" applyNumberFormat="1" applyFont="1" applyBorder="1" applyAlignment="1">
      <alignment/>
    </xf>
    <xf numFmtId="187" fontId="0" fillId="0" borderId="29" xfId="0" applyNumberFormat="1" applyFont="1" applyBorder="1" applyAlignment="1">
      <alignment/>
    </xf>
    <xf numFmtId="187" fontId="0" fillId="0" borderId="28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0" fillId="0" borderId="29" xfId="0" applyNumberFormat="1" applyFont="1" applyBorder="1" applyAlignment="1">
      <alignment/>
    </xf>
    <xf numFmtId="0" fontId="3" fillId="33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64" fillId="0" borderId="0" xfId="0" applyFont="1" applyAlignment="1">
      <alignment/>
    </xf>
    <xf numFmtId="193" fontId="64" fillId="0" borderId="0" xfId="0" applyNumberFormat="1" applyFont="1" applyAlignment="1">
      <alignment/>
    </xf>
    <xf numFmtId="193" fontId="64" fillId="0" borderId="0" xfId="0" applyNumberFormat="1" applyFont="1" applyAlignment="1">
      <alignment/>
    </xf>
    <xf numFmtId="193" fontId="64" fillId="0" borderId="29" xfId="0" applyNumberFormat="1" applyFont="1" applyBorder="1" applyAlignment="1">
      <alignment/>
    </xf>
    <xf numFmtId="193" fontId="6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96" fontId="29" fillId="0" borderId="0" xfId="66" applyNumberFormat="1" applyFont="1" applyFill="1" applyBorder="1" applyAlignment="1">
      <alignment/>
      <protection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196" fontId="66" fillId="0" borderId="0" xfId="66" applyNumberFormat="1" applyFont="1" applyFill="1" applyBorder="1" applyAlignment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0" xfId="0" applyFont="1" applyAlignment="1">
      <alignment/>
    </xf>
    <xf numFmtId="0" fontId="73" fillId="0" borderId="0" xfId="0" applyFont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速報第1表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79425"/>
          <c:h val="0.9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'第22回生命表（男）'!$AD$80:$AD$114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'第22回生命表（男）'!$AM$80:$AM$114</c:f>
              <c:numCache/>
            </c:numRef>
          </c:val>
          <c:smooth val="0"/>
        </c:ser>
        <c:marker val="1"/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7834"/>
        <c:crosses val="autoZero"/>
        <c:auto val="1"/>
        <c:lblOffset val="100"/>
        <c:tickLblSkip val="2"/>
        <c:noMultiLvlLbl val="0"/>
      </c:catAx>
      <c:valAx>
        <c:axId val="26307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08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225"/>
          <c:w val="0.87325"/>
          <c:h val="0.9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'人口ピラミッド'!$B$1:$B$101</c:f>
              <c:numCache/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9780"/>
        <c:crosses val="autoZero"/>
        <c:auto val="1"/>
        <c:lblOffset val="100"/>
        <c:tickLblSkip val="5"/>
        <c:noMultiLvlLbl val="0"/>
      </c:catAx>
      <c:valAx>
        <c:axId val="505597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3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4705"/>
          <c:w val="0.094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225"/>
          <c:w val="0.8725"/>
          <c:h val="0.9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'人口ピラミッド'!$C$1:$C$101</c:f>
              <c:numCache/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86"/>
        <c:crosses val="autoZero"/>
        <c:auto val="1"/>
        <c:lblOffset val="100"/>
        <c:tickLblSkip val="5"/>
        <c:noMultiLvlLbl val="0"/>
      </c:catAx>
      <c:valAx>
        <c:axId val="17014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4705"/>
          <c:w val="0.094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25"/>
          <c:y val="0.11275"/>
          <c:w val="0.79925"/>
          <c:h val="0.88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'コロナ補正値による変動'!$J$4</c:f>
              <c:strCache>
                <c:ptCount val="1"/>
                <c:pt idx="0">
                  <c:v>医療費(併)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'コロナ補正値による変動'!$I$5:$I$11</c:f>
              <c:numCache/>
            </c:numRef>
          </c:xVal>
          <c:yVal>
            <c:numRef>
              <c:f>'コロナ補正値による変動'!$J$5:$J$11</c:f>
              <c:numCache/>
            </c:numRef>
          </c:yVal>
          <c:smooth val="1"/>
        </c:ser>
        <c:axId val="15313375"/>
        <c:axId val="3602648"/>
      </c:scatterChart>
      <c:val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648"/>
        <c:crosses val="autoZero"/>
        <c:crossBetween val="midCat"/>
        <c:dispUnits/>
      </c:valAx>
      <c:valAx>
        <c:axId val="3602648"/>
        <c:scaling>
          <c:orientation val="minMax"/>
          <c:max val="1"/>
          <c:min val="0.6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133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5225"/>
          <c:w val="0.165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92</xdr:row>
      <xdr:rowOff>0</xdr:rowOff>
    </xdr:from>
    <xdr:to>
      <xdr:col>34</xdr:col>
      <xdr:colOff>676275</xdr:colOff>
      <xdr:row>108</xdr:row>
      <xdr:rowOff>152400</xdr:rowOff>
    </xdr:to>
    <xdr:graphicFrame>
      <xdr:nvGraphicFramePr>
        <xdr:cNvPr id="1" name="グラフ 5"/>
        <xdr:cNvGraphicFramePr/>
      </xdr:nvGraphicFramePr>
      <xdr:xfrm>
        <a:off x="15182850" y="15306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161925</xdr:rowOff>
    </xdr:from>
    <xdr:to>
      <xdr:col>16</xdr:col>
      <xdr:colOff>381000</xdr:colOff>
      <xdr:row>32</xdr:row>
      <xdr:rowOff>76200</xdr:rowOff>
    </xdr:to>
    <xdr:graphicFrame>
      <xdr:nvGraphicFramePr>
        <xdr:cNvPr id="1" name="グラフ 2"/>
        <xdr:cNvGraphicFramePr/>
      </xdr:nvGraphicFramePr>
      <xdr:xfrm>
        <a:off x="5619750" y="1428750"/>
        <a:ext cx="57340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685800</xdr:colOff>
      <xdr:row>7</xdr:row>
      <xdr:rowOff>161925</xdr:rowOff>
    </xdr:from>
    <xdr:to>
      <xdr:col>25</xdr:col>
      <xdr:colOff>238125</xdr:colOff>
      <xdr:row>32</xdr:row>
      <xdr:rowOff>85725</xdr:rowOff>
    </xdr:to>
    <xdr:graphicFrame>
      <xdr:nvGraphicFramePr>
        <xdr:cNvPr id="2" name="グラフ 3"/>
        <xdr:cNvGraphicFramePr/>
      </xdr:nvGraphicFramePr>
      <xdr:xfrm>
        <a:off x="11658600" y="1428750"/>
        <a:ext cx="57245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7</xdr:row>
      <xdr:rowOff>9525</xdr:rowOff>
    </xdr:from>
    <xdr:to>
      <xdr:col>21</xdr:col>
      <xdr:colOff>409575</xdr:colOff>
      <xdr:row>28</xdr:row>
      <xdr:rowOff>114300</xdr:rowOff>
    </xdr:to>
    <xdr:graphicFrame>
      <xdr:nvGraphicFramePr>
        <xdr:cNvPr id="1" name="グラフ 5"/>
        <xdr:cNvGraphicFramePr/>
      </xdr:nvGraphicFramePr>
      <xdr:xfrm>
        <a:off x="9334500" y="1209675"/>
        <a:ext cx="5905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0"/>
  <sheetViews>
    <sheetView showGridLines="0" tabSelected="1" zoomScaleSheetLayoutView="100" zoomScalePageLayoutView="0" workbookViewId="0" topLeftCell="Z82">
      <selection activeCell="AO23" sqref="AO23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2.625" style="2" customWidth="1"/>
    <col min="4" max="4" width="9.625" style="2" customWidth="1"/>
    <col min="5" max="5" width="2.625" style="2" customWidth="1"/>
    <col min="6" max="6" width="9.625" style="2" customWidth="1"/>
    <col min="7" max="7" width="2.625" style="2" customWidth="1"/>
    <col min="8" max="8" width="9.625" style="2" customWidth="1"/>
    <col min="9" max="9" width="2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12.625" style="2" customWidth="1"/>
    <col min="17" max="17" width="2.625" style="2" customWidth="1"/>
    <col min="18" max="18" width="7.625" style="2" customWidth="1"/>
    <col min="19" max="20" width="1.75390625" style="2" customWidth="1"/>
    <col min="21" max="23" width="9.00390625" style="2" customWidth="1"/>
    <col min="24" max="24" width="10.875" style="2" customWidth="1"/>
    <col min="25" max="25" width="9.00390625" style="2" customWidth="1"/>
    <col min="26" max="26" width="12.875" style="2" customWidth="1"/>
    <col min="27" max="29" width="9.00390625" style="2" customWidth="1"/>
    <col min="30" max="30" width="10.00390625" style="2" bestFit="1" customWidth="1"/>
    <col min="31" max="32" width="9.00390625" style="2" customWidth="1"/>
    <col min="33" max="33" width="12.875" style="2" customWidth="1"/>
    <col min="34" max="37" width="9.00390625" style="2" customWidth="1"/>
    <col min="38" max="38" width="8.75390625" style="2" customWidth="1"/>
    <col min="39" max="39" width="10.75390625" style="2" bestFit="1" customWidth="1"/>
    <col min="40" max="16384" width="9.00390625" style="2" customWidth="1"/>
  </cols>
  <sheetData>
    <row r="1" spans="1:20" ht="54.75" customHeight="1">
      <c r="A1" s="3"/>
      <c r="B1" s="4" t="s">
        <v>9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S1" s="81" t="s">
        <v>8</v>
      </c>
      <c r="T1" s="81"/>
    </row>
    <row r="2" spans="1:16" s="1" customFormat="1" ht="3" customHeight="1" thickBot="1">
      <c r="A2" s="5"/>
      <c r="B2" s="5" t="s">
        <v>1</v>
      </c>
      <c r="C2" s="5"/>
      <c r="D2" s="5"/>
      <c r="E2" s="5"/>
      <c r="F2" s="6"/>
      <c r="G2" s="5"/>
      <c r="H2" s="5"/>
      <c r="I2" s="5"/>
      <c r="J2" s="6"/>
      <c r="K2" s="5"/>
      <c r="L2" s="6"/>
      <c r="M2" s="5"/>
      <c r="N2" s="5"/>
      <c r="O2" s="5"/>
      <c r="P2" s="5"/>
    </row>
    <row r="3" spans="1:25" s="15" customFormat="1" ht="18" customHeight="1">
      <c r="A3" s="8"/>
      <c r="B3" s="9" t="s">
        <v>0</v>
      </c>
      <c r="C3" s="10"/>
      <c r="D3" s="11" t="s">
        <v>3</v>
      </c>
      <c r="E3" s="10"/>
      <c r="F3" s="11" t="s">
        <v>4</v>
      </c>
      <c r="G3" s="10"/>
      <c r="H3" s="11" t="s">
        <v>12</v>
      </c>
      <c r="I3" s="10"/>
      <c r="J3" s="11" t="s">
        <v>2</v>
      </c>
      <c r="K3" s="10"/>
      <c r="L3" s="11" t="s">
        <v>13</v>
      </c>
      <c r="M3" s="10"/>
      <c r="N3" s="12" t="s">
        <v>5</v>
      </c>
      <c r="O3" s="13"/>
      <c r="P3" s="13"/>
      <c r="Q3" s="13"/>
      <c r="R3" s="11" t="s">
        <v>6</v>
      </c>
      <c r="S3" s="14"/>
      <c r="T3" s="93"/>
      <c r="U3" s="8"/>
      <c r="V3" s="9" t="s">
        <v>0</v>
      </c>
      <c r="W3" s="10"/>
      <c r="X3" s="86" t="s">
        <v>26</v>
      </c>
      <c r="Y3" s="85"/>
    </row>
    <row r="4" spans="1:25" s="23" customFormat="1" ht="6.75" customHeight="1">
      <c r="A4" s="16"/>
      <c r="B4" s="17"/>
      <c r="C4" s="18"/>
      <c r="D4" s="19"/>
      <c r="E4" s="18"/>
      <c r="F4" s="19"/>
      <c r="G4" s="18"/>
      <c r="H4" s="19"/>
      <c r="I4" s="18"/>
      <c r="J4" s="19"/>
      <c r="K4" s="18"/>
      <c r="L4" s="19"/>
      <c r="M4" s="18"/>
      <c r="N4" s="19"/>
      <c r="O4" s="20"/>
      <c r="P4" s="19"/>
      <c r="Q4" s="20"/>
      <c r="R4" s="21" t="s">
        <v>14</v>
      </c>
      <c r="S4" s="22"/>
      <c r="T4" s="93"/>
      <c r="U4" s="16"/>
      <c r="V4" s="17"/>
      <c r="W4" s="18"/>
      <c r="X4" s="86"/>
      <c r="Y4" s="85"/>
    </row>
    <row r="5" spans="1:25" s="31" customFormat="1" ht="15.75" customHeight="1">
      <c r="A5" s="24"/>
      <c r="B5" s="25" t="s">
        <v>7</v>
      </c>
      <c r="C5" s="26"/>
      <c r="D5" s="27" t="s">
        <v>15</v>
      </c>
      <c r="E5" s="26"/>
      <c r="F5" s="28" t="s">
        <v>16</v>
      </c>
      <c r="G5" s="26"/>
      <c r="H5" s="28" t="s">
        <v>17</v>
      </c>
      <c r="I5" s="26"/>
      <c r="J5" s="28" t="s">
        <v>18</v>
      </c>
      <c r="K5" s="26"/>
      <c r="L5" s="27" t="s">
        <v>19</v>
      </c>
      <c r="M5" s="26"/>
      <c r="N5" s="28" t="s">
        <v>20</v>
      </c>
      <c r="O5" s="29"/>
      <c r="P5" s="27" t="s">
        <v>21</v>
      </c>
      <c r="Q5" s="29"/>
      <c r="R5" s="27" t="s">
        <v>25</v>
      </c>
      <c r="S5" s="30"/>
      <c r="T5" s="94"/>
      <c r="U5" s="24"/>
      <c r="V5" s="25" t="s">
        <v>7</v>
      </c>
      <c r="W5" s="26"/>
      <c r="X5" s="86"/>
      <c r="Y5" s="86" t="s">
        <v>27</v>
      </c>
    </row>
    <row r="6" spans="1:34" ht="14.25" customHeight="1">
      <c r="A6" s="8"/>
      <c r="B6" s="32">
        <v>0</v>
      </c>
      <c r="C6" s="33" t="s">
        <v>22</v>
      </c>
      <c r="D6" s="34">
        <v>100000</v>
      </c>
      <c r="E6" s="35"/>
      <c r="F6" s="36">
        <v>69</v>
      </c>
      <c r="G6" s="35"/>
      <c r="H6" s="37">
        <v>0.99931</v>
      </c>
      <c r="I6" s="35"/>
      <c r="J6" s="37">
        <v>0.00069</v>
      </c>
      <c r="K6" s="35"/>
      <c r="L6" s="37">
        <v>0.06764</v>
      </c>
      <c r="M6" s="35"/>
      <c r="N6" s="34">
        <v>1917</v>
      </c>
      <c r="O6" s="38"/>
      <c r="P6" s="39">
        <v>8075244</v>
      </c>
      <c r="Q6" s="40"/>
      <c r="R6" s="41">
        <v>80.75</v>
      </c>
      <c r="S6" s="42"/>
      <c r="T6" s="95"/>
      <c r="U6" s="8"/>
      <c r="V6" s="32"/>
      <c r="W6" s="33"/>
      <c r="Y6" s="87"/>
      <c r="AC6" s="101" t="s">
        <v>31</v>
      </c>
      <c r="AD6" s="100"/>
      <c r="AE6" s="100"/>
      <c r="AG6" t="s">
        <v>29</v>
      </c>
      <c r="AH6" t="s">
        <v>30</v>
      </c>
    </row>
    <row r="7" spans="1:31" ht="12.75" customHeight="1">
      <c r="A7" s="8"/>
      <c r="B7" s="32">
        <v>1</v>
      </c>
      <c r="C7" s="43"/>
      <c r="D7" s="34">
        <v>99931</v>
      </c>
      <c r="E7" s="44"/>
      <c r="F7" s="36">
        <v>11</v>
      </c>
      <c r="G7" s="44"/>
      <c r="H7" s="37">
        <v>0.99989</v>
      </c>
      <c r="I7" s="44"/>
      <c r="J7" s="37">
        <v>0.00011</v>
      </c>
      <c r="K7" s="44"/>
      <c r="L7" s="37">
        <v>0.01401</v>
      </c>
      <c r="M7" s="44"/>
      <c r="N7" s="34">
        <v>1916</v>
      </c>
      <c r="O7" s="45"/>
      <c r="P7" s="39">
        <v>8073327</v>
      </c>
      <c r="Q7" s="40"/>
      <c r="R7" s="41">
        <v>80.79</v>
      </c>
      <c r="S7" s="46"/>
      <c r="T7" s="95"/>
      <c r="U7" s="8"/>
      <c r="V7" s="32"/>
      <c r="W7" s="43"/>
      <c r="Y7" s="87"/>
      <c r="Z7" t="s">
        <v>28</v>
      </c>
      <c r="AC7" s="87"/>
      <c r="AD7" s="23"/>
      <c r="AE7" s="23"/>
    </row>
    <row r="8" spans="1:36" ht="12.75" customHeight="1">
      <c r="A8" s="8"/>
      <c r="B8" s="32">
        <v>2</v>
      </c>
      <c r="C8" s="43"/>
      <c r="D8" s="34">
        <v>99920</v>
      </c>
      <c r="E8" s="44"/>
      <c r="F8" s="36">
        <v>7</v>
      </c>
      <c r="G8" s="44"/>
      <c r="H8" s="37">
        <v>0.99993</v>
      </c>
      <c r="I8" s="44"/>
      <c r="J8" s="37">
        <v>7E-05</v>
      </c>
      <c r="K8" s="44"/>
      <c r="L8" s="37">
        <v>0.00207</v>
      </c>
      <c r="M8" s="44"/>
      <c r="N8" s="34">
        <v>1916</v>
      </c>
      <c r="O8" s="45"/>
      <c r="P8" s="39">
        <v>8071411</v>
      </c>
      <c r="Q8" s="40"/>
      <c r="R8" s="41">
        <v>80.78</v>
      </c>
      <c r="S8" s="46"/>
      <c r="T8" s="95"/>
      <c r="U8" s="8"/>
      <c r="V8" s="32"/>
      <c r="W8" s="43"/>
      <c r="AD8" s="98"/>
      <c r="AE8" s="98"/>
      <c r="AG8" s="112">
        <v>0.000183</v>
      </c>
      <c r="AJ8" s="88">
        <v>0.000183</v>
      </c>
    </row>
    <row r="9" spans="1:31" ht="12.75" customHeight="1">
      <c r="A9" s="8"/>
      <c r="B9" s="32">
        <v>3</v>
      </c>
      <c r="C9" s="43"/>
      <c r="D9" s="34">
        <v>99913</v>
      </c>
      <c r="E9" s="44"/>
      <c r="F9" s="36">
        <v>6</v>
      </c>
      <c r="G9" s="47"/>
      <c r="H9" s="37">
        <v>0.99994</v>
      </c>
      <c r="I9" s="44"/>
      <c r="J9" s="37">
        <v>6E-05</v>
      </c>
      <c r="K9" s="44"/>
      <c r="L9" s="37">
        <v>0.0032</v>
      </c>
      <c r="M9" s="44"/>
      <c r="N9" s="34">
        <v>1916</v>
      </c>
      <c r="O9" s="45"/>
      <c r="P9" s="39">
        <v>8069494</v>
      </c>
      <c r="Q9" s="40"/>
      <c r="R9" s="41">
        <v>80.77</v>
      </c>
      <c r="S9" s="46"/>
      <c r="T9" s="95"/>
      <c r="U9" s="8"/>
      <c r="V9" s="32"/>
      <c r="W9" s="43"/>
      <c r="AD9" s="98"/>
      <c r="AE9" s="98"/>
    </row>
    <row r="10" spans="1:31" ht="12.75" customHeight="1">
      <c r="A10" s="8"/>
      <c r="B10" s="32">
        <v>4</v>
      </c>
      <c r="C10" s="43"/>
      <c r="D10" s="34">
        <v>99906</v>
      </c>
      <c r="E10" s="44"/>
      <c r="F10" s="36">
        <v>21</v>
      </c>
      <c r="G10" s="44"/>
      <c r="H10" s="37">
        <v>0.99978</v>
      </c>
      <c r="I10" s="44"/>
      <c r="J10" s="37">
        <v>0.00022</v>
      </c>
      <c r="K10" s="44"/>
      <c r="L10" s="37">
        <v>0.0032</v>
      </c>
      <c r="M10" s="44"/>
      <c r="N10" s="34">
        <v>8986</v>
      </c>
      <c r="O10" s="45"/>
      <c r="P10" s="39">
        <v>8067578</v>
      </c>
      <c r="Q10" s="40"/>
      <c r="R10" s="41">
        <v>80.75</v>
      </c>
      <c r="S10" s="46"/>
      <c r="T10" s="95"/>
      <c r="U10" s="8"/>
      <c r="V10" s="32"/>
      <c r="W10" s="43"/>
      <c r="AD10" s="98"/>
      <c r="AE10" s="98"/>
    </row>
    <row r="11" spans="1:31" ht="12.75" customHeight="1">
      <c r="A11" s="8"/>
      <c r="B11" s="32">
        <v>2</v>
      </c>
      <c r="C11" s="43" t="s">
        <v>23</v>
      </c>
      <c r="D11" s="34">
        <v>99885</v>
      </c>
      <c r="E11" s="44"/>
      <c r="F11" s="36">
        <v>14</v>
      </c>
      <c r="G11" s="44"/>
      <c r="H11" s="37">
        <v>0.99986</v>
      </c>
      <c r="I11" s="44"/>
      <c r="J11" s="37">
        <v>0.00014</v>
      </c>
      <c r="K11" s="44"/>
      <c r="L11" s="37">
        <v>0.00188</v>
      </c>
      <c r="M11" s="44"/>
      <c r="N11" s="34">
        <v>8323</v>
      </c>
      <c r="O11" s="45"/>
      <c r="P11" s="39">
        <v>8058592</v>
      </c>
      <c r="Q11" s="40"/>
      <c r="R11" s="41">
        <v>80.68</v>
      </c>
      <c r="S11" s="46"/>
      <c r="T11" s="95"/>
      <c r="U11" s="8"/>
      <c r="V11" s="32"/>
      <c r="W11" s="43"/>
      <c r="AD11" s="98"/>
      <c r="AE11" s="98"/>
    </row>
    <row r="12" spans="1:31" ht="12.75" customHeight="1">
      <c r="A12" s="8"/>
      <c r="B12" s="32">
        <v>3</v>
      </c>
      <c r="C12" s="43"/>
      <c r="D12" s="34">
        <v>99871</v>
      </c>
      <c r="E12" s="44"/>
      <c r="F12" s="36">
        <v>38</v>
      </c>
      <c r="G12" s="44"/>
      <c r="H12" s="37">
        <v>0.99962</v>
      </c>
      <c r="I12" s="44"/>
      <c r="J12" s="37">
        <v>0.00038</v>
      </c>
      <c r="K12" s="44"/>
      <c r="L12" s="37">
        <v>0.00152</v>
      </c>
      <c r="M12" s="44"/>
      <c r="N12" s="34">
        <v>24963</v>
      </c>
      <c r="O12" s="45"/>
      <c r="P12" s="39">
        <v>8050269</v>
      </c>
      <c r="Q12" s="40"/>
      <c r="R12" s="41">
        <v>80.61</v>
      </c>
      <c r="S12" s="46"/>
      <c r="T12" s="95"/>
      <c r="U12" s="8"/>
      <c r="V12" s="32"/>
      <c r="W12" s="43"/>
      <c r="AD12" s="98"/>
      <c r="AE12" s="98"/>
    </row>
    <row r="13" spans="1:31" ht="12.75" customHeight="1">
      <c r="A13" s="8"/>
      <c r="B13" s="32">
        <v>6</v>
      </c>
      <c r="C13" s="43"/>
      <c r="D13" s="34">
        <v>99833</v>
      </c>
      <c r="E13" s="44"/>
      <c r="F13" s="36">
        <v>34</v>
      </c>
      <c r="G13" s="44"/>
      <c r="H13" s="37">
        <v>0.99966</v>
      </c>
      <c r="I13" s="44"/>
      <c r="J13" s="37">
        <v>0.00034</v>
      </c>
      <c r="K13" s="44"/>
      <c r="L13" s="37">
        <v>0.00131</v>
      </c>
      <c r="M13" s="44"/>
      <c r="N13" s="34">
        <v>49905</v>
      </c>
      <c r="O13" s="45"/>
      <c r="P13" s="39">
        <v>8025306</v>
      </c>
      <c r="Q13" s="40"/>
      <c r="R13" s="41">
        <v>80.39</v>
      </c>
      <c r="S13" s="46"/>
      <c r="T13" s="95"/>
      <c r="U13" s="8"/>
      <c r="V13" s="32"/>
      <c r="W13" s="43"/>
      <c r="AD13" s="98"/>
      <c r="AE13" s="98"/>
    </row>
    <row r="14" spans="1:31" ht="7.5" customHeight="1">
      <c r="A14" s="8"/>
      <c r="B14" s="32"/>
      <c r="C14" s="43"/>
      <c r="D14" s="34"/>
      <c r="E14" s="44"/>
      <c r="F14" s="36"/>
      <c r="G14" s="44"/>
      <c r="H14" s="37"/>
      <c r="I14" s="44"/>
      <c r="J14" s="37"/>
      <c r="K14" s="44"/>
      <c r="L14" s="37"/>
      <c r="M14" s="44"/>
      <c r="N14" s="34"/>
      <c r="O14" s="45"/>
      <c r="P14" s="39"/>
      <c r="Q14" s="40"/>
      <c r="R14" s="41"/>
      <c r="S14" s="46"/>
      <c r="T14" s="95"/>
      <c r="U14" s="8"/>
      <c r="V14" s="32"/>
      <c r="W14" s="43"/>
      <c r="AD14" s="98"/>
      <c r="AE14" s="98"/>
    </row>
    <row r="15" spans="1:36" ht="12.75" customHeight="1">
      <c r="A15" s="8"/>
      <c r="B15" s="32">
        <v>0</v>
      </c>
      <c r="C15" s="43" t="s">
        <v>24</v>
      </c>
      <c r="D15" s="34">
        <v>100000</v>
      </c>
      <c r="E15" s="44"/>
      <c r="F15" s="36">
        <v>202</v>
      </c>
      <c r="G15" s="44"/>
      <c r="H15" s="37">
        <v>0.99798</v>
      </c>
      <c r="I15" s="44"/>
      <c r="J15" s="37">
        <v>0.00202</v>
      </c>
      <c r="K15" s="44"/>
      <c r="L15" s="37">
        <v>0.06764</v>
      </c>
      <c r="M15" s="44"/>
      <c r="N15" s="34">
        <v>99843</v>
      </c>
      <c r="O15" s="45"/>
      <c r="P15" s="39">
        <v>8075244</v>
      </c>
      <c r="Q15" s="40"/>
      <c r="R15" s="41">
        <v>80.75</v>
      </c>
      <c r="S15" s="46"/>
      <c r="T15" s="95"/>
      <c r="U15" s="8"/>
      <c r="V15" s="32">
        <v>0</v>
      </c>
      <c r="W15" s="43" t="s">
        <v>24</v>
      </c>
      <c r="X15">
        <v>0</v>
      </c>
      <c r="Y15" s="90">
        <v>0.00202</v>
      </c>
      <c r="Z15" s="34">
        <v>100000</v>
      </c>
      <c r="AA15">
        <f>100000*Y15</f>
        <v>202</v>
      </c>
      <c r="AB15" s="99">
        <v>458</v>
      </c>
      <c r="AD15" s="98"/>
      <c r="AE15" s="98"/>
      <c r="AG15">
        <f>+X15*$AG$8</f>
        <v>0</v>
      </c>
      <c r="AH15" s="89">
        <f>+Y15+AG15</f>
        <v>0.00202</v>
      </c>
      <c r="AI15" s="34">
        <v>100000</v>
      </c>
      <c r="AJ15">
        <f>100000*AH15</f>
        <v>202</v>
      </c>
    </row>
    <row r="16" spans="1:36" ht="12.75" customHeight="1">
      <c r="A16" s="8"/>
      <c r="B16" s="32">
        <v>1</v>
      </c>
      <c r="C16" s="43"/>
      <c r="D16" s="34">
        <v>99798</v>
      </c>
      <c r="E16" s="44"/>
      <c r="F16" s="36">
        <v>34</v>
      </c>
      <c r="G16" s="44"/>
      <c r="H16" s="37">
        <v>0.99966</v>
      </c>
      <c r="I16" s="44"/>
      <c r="J16" s="37">
        <v>0.00034</v>
      </c>
      <c r="K16" s="44"/>
      <c r="L16" s="37">
        <v>0.00038</v>
      </c>
      <c r="M16" s="44"/>
      <c r="N16" s="34">
        <v>99783</v>
      </c>
      <c r="O16" s="45"/>
      <c r="P16" s="39">
        <v>7975401</v>
      </c>
      <c r="Q16" s="40"/>
      <c r="R16" s="41">
        <v>79.92</v>
      </c>
      <c r="S16" s="46"/>
      <c r="T16" s="95"/>
      <c r="U16" s="8"/>
      <c r="V16" s="32">
        <v>1</v>
      </c>
      <c r="W16" s="43"/>
      <c r="X16">
        <v>0</v>
      </c>
      <c r="Y16" s="90">
        <v>0.00034</v>
      </c>
      <c r="Z16" s="34">
        <f>+Z15-+AA15</f>
        <v>99798</v>
      </c>
      <c r="AA16">
        <f>+Z16*Y16</f>
        <v>33.93132</v>
      </c>
      <c r="AB16" s="99">
        <v>482</v>
      </c>
      <c r="AD16" s="98"/>
      <c r="AE16" s="98"/>
      <c r="AG16">
        <f aca="true" t="shared" si="0" ref="AG16:AG80">+X16*$AG$8</f>
        <v>0</v>
      </c>
      <c r="AH16" s="89">
        <f aca="true" t="shared" si="1" ref="AH16:AH80">+Y16+AG16</f>
        <v>0.00034</v>
      </c>
      <c r="AI16" s="34">
        <f>+AI15-+AJ15</f>
        <v>99798</v>
      </c>
      <c r="AJ16">
        <f>+AI16*AH16</f>
        <v>33.93132</v>
      </c>
    </row>
    <row r="17" spans="1:36" ht="12.75" customHeight="1">
      <c r="A17" s="8"/>
      <c r="B17" s="32">
        <v>2</v>
      </c>
      <c r="C17" s="43"/>
      <c r="D17" s="34">
        <v>99765</v>
      </c>
      <c r="E17" s="44"/>
      <c r="F17" s="36">
        <v>24</v>
      </c>
      <c r="G17" s="44"/>
      <c r="H17" s="37">
        <v>0.99976</v>
      </c>
      <c r="I17" s="44"/>
      <c r="J17" s="37">
        <v>0.00024</v>
      </c>
      <c r="K17" s="44"/>
      <c r="L17" s="37">
        <v>0.00024</v>
      </c>
      <c r="M17" s="44"/>
      <c r="N17" s="34">
        <v>99753</v>
      </c>
      <c r="O17" s="45"/>
      <c r="P17" s="39">
        <v>7875618</v>
      </c>
      <c r="Q17" s="40"/>
      <c r="R17" s="41">
        <v>78.94</v>
      </c>
      <c r="S17" s="46"/>
      <c r="T17" s="95"/>
      <c r="U17" s="8"/>
      <c r="V17" s="32">
        <v>2</v>
      </c>
      <c r="W17" s="43"/>
      <c r="X17">
        <v>0</v>
      </c>
      <c r="Y17" s="90">
        <v>0.00024</v>
      </c>
      <c r="Z17" s="34">
        <f>+Z16-+AA16</f>
        <v>99764.06868</v>
      </c>
      <c r="AA17">
        <f aca="true" t="shared" si="2" ref="AA17:AA81">+Z17*Y17</f>
        <v>23.9433764832</v>
      </c>
      <c r="AB17" s="99">
        <v>493</v>
      </c>
      <c r="AD17" s="98"/>
      <c r="AE17" s="98"/>
      <c r="AG17">
        <f t="shared" si="0"/>
        <v>0</v>
      </c>
      <c r="AH17" s="89">
        <f t="shared" si="1"/>
        <v>0.00024</v>
      </c>
      <c r="AI17" s="34">
        <f aca="true" t="shared" si="3" ref="AI17:AI81">+AI16-+AJ16</f>
        <v>99764.06868</v>
      </c>
      <c r="AJ17">
        <f aca="true" t="shared" si="4" ref="AJ17:AJ81">+AI17*AH17</f>
        <v>23.9433764832</v>
      </c>
    </row>
    <row r="18" spans="1:36" ht="12.75" customHeight="1">
      <c r="A18" s="8"/>
      <c r="B18" s="32">
        <v>3</v>
      </c>
      <c r="C18" s="43"/>
      <c r="D18" s="34">
        <v>99741</v>
      </c>
      <c r="E18" s="44"/>
      <c r="F18" s="36">
        <v>16</v>
      </c>
      <c r="G18" s="44"/>
      <c r="H18" s="37">
        <v>0.99984</v>
      </c>
      <c r="I18" s="44"/>
      <c r="J18" s="37">
        <v>0.00016</v>
      </c>
      <c r="K18" s="44"/>
      <c r="L18" s="37">
        <v>0.00019</v>
      </c>
      <c r="M18" s="44"/>
      <c r="N18" s="34">
        <v>99732</v>
      </c>
      <c r="O18" s="45"/>
      <c r="P18" s="39">
        <v>7775866</v>
      </c>
      <c r="Q18" s="40"/>
      <c r="R18" s="41">
        <v>77.96</v>
      </c>
      <c r="S18" s="46"/>
      <c r="T18" s="95"/>
      <c r="U18" s="8"/>
      <c r="V18" s="32">
        <v>3</v>
      </c>
      <c r="W18" s="43"/>
      <c r="X18">
        <v>0</v>
      </c>
      <c r="Y18" s="90">
        <v>0.00016</v>
      </c>
      <c r="Z18" s="34">
        <f>+Z17-+AA17</f>
        <v>99740.12530351679</v>
      </c>
      <c r="AA18">
        <f t="shared" si="2"/>
        <v>15.958420048562688</v>
      </c>
      <c r="AB18" s="99">
        <v>514</v>
      </c>
      <c r="AD18" s="98"/>
      <c r="AE18" s="98"/>
      <c r="AG18">
        <f t="shared" si="0"/>
        <v>0</v>
      </c>
      <c r="AH18" s="89">
        <f t="shared" si="1"/>
        <v>0.00016</v>
      </c>
      <c r="AI18" s="34">
        <f t="shared" si="3"/>
        <v>99740.12530351679</v>
      </c>
      <c r="AJ18">
        <f t="shared" si="4"/>
        <v>15.958420048562688</v>
      </c>
    </row>
    <row r="19" spans="1:36" ht="12.75" customHeight="1">
      <c r="A19" s="8"/>
      <c r="B19" s="32">
        <v>4</v>
      </c>
      <c r="C19" s="43"/>
      <c r="D19" s="34">
        <v>99725</v>
      </c>
      <c r="E19" s="44"/>
      <c r="F19" s="36">
        <v>11</v>
      </c>
      <c r="G19" s="44"/>
      <c r="H19" s="37">
        <v>0.99988</v>
      </c>
      <c r="I19" s="44"/>
      <c r="J19" s="37">
        <v>0.00012</v>
      </c>
      <c r="K19" s="44"/>
      <c r="L19" s="37">
        <v>0.00013</v>
      </c>
      <c r="M19" s="44"/>
      <c r="N19" s="34">
        <v>99719</v>
      </c>
      <c r="O19" s="45"/>
      <c r="P19" s="39">
        <v>7676133</v>
      </c>
      <c r="Q19" s="40"/>
      <c r="R19" s="41">
        <v>76.97</v>
      </c>
      <c r="S19" s="46"/>
      <c r="T19" s="95"/>
      <c r="U19" s="8"/>
      <c r="V19" s="32">
        <v>4</v>
      </c>
      <c r="W19" s="43"/>
      <c r="X19">
        <v>0</v>
      </c>
      <c r="Y19" s="90">
        <v>0.00012</v>
      </c>
      <c r="Z19" s="34">
        <f>+Z18-+AA18</f>
        <v>99724.16688346822</v>
      </c>
      <c r="AA19">
        <f t="shared" si="2"/>
        <v>11.966900026016187</v>
      </c>
      <c r="AB19" s="99">
        <v>490</v>
      </c>
      <c r="AD19" s="98"/>
      <c r="AE19" s="98"/>
      <c r="AG19">
        <f t="shared" si="0"/>
        <v>0</v>
      </c>
      <c r="AH19" s="89">
        <f t="shared" si="1"/>
        <v>0.00012</v>
      </c>
      <c r="AI19" s="34">
        <f t="shared" si="3"/>
        <v>99724.16688346822</v>
      </c>
      <c r="AJ19">
        <f t="shared" si="4"/>
        <v>11.966900026016187</v>
      </c>
    </row>
    <row r="20" spans="1:36" ht="12.75" customHeight="1">
      <c r="A20" s="8"/>
      <c r="B20" s="32">
        <v>5</v>
      </c>
      <c r="C20" s="43"/>
      <c r="D20" s="34">
        <v>99714</v>
      </c>
      <c r="E20" s="44"/>
      <c r="F20" s="36">
        <v>10</v>
      </c>
      <c r="G20" s="44"/>
      <c r="H20" s="37">
        <v>0.9999</v>
      </c>
      <c r="I20" s="44"/>
      <c r="J20" s="37">
        <v>0.0001</v>
      </c>
      <c r="K20" s="44"/>
      <c r="L20" s="37">
        <v>0.0001</v>
      </c>
      <c r="M20" s="44"/>
      <c r="N20" s="34">
        <v>99709</v>
      </c>
      <c r="O20" s="45"/>
      <c r="P20" s="39">
        <v>7576414</v>
      </c>
      <c r="Q20" s="40"/>
      <c r="R20" s="41">
        <v>75.98</v>
      </c>
      <c r="S20" s="46"/>
      <c r="T20" s="95"/>
      <c r="U20" s="8"/>
      <c r="V20" s="32">
        <v>5</v>
      </c>
      <c r="W20" s="43"/>
      <c r="X20">
        <v>0</v>
      </c>
      <c r="Y20" s="90">
        <v>0.0001</v>
      </c>
      <c r="Z20" s="34">
        <f aca="true" t="shared" si="5" ref="Z20:Z29">+Z19-+AA19</f>
        <v>99712.1999834422</v>
      </c>
      <c r="AA20">
        <f t="shared" si="2"/>
        <v>9.971219998344221</v>
      </c>
      <c r="AB20" s="99">
        <v>499</v>
      </c>
      <c r="AD20" s="98"/>
      <c r="AE20" s="98"/>
      <c r="AG20">
        <f t="shared" si="0"/>
        <v>0</v>
      </c>
      <c r="AH20" s="89">
        <f t="shared" si="1"/>
        <v>0.0001</v>
      </c>
      <c r="AI20" s="34">
        <f t="shared" si="3"/>
        <v>99712.1999834422</v>
      </c>
      <c r="AJ20">
        <f t="shared" si="4"/>
        <v>9.971219998344221</v>
      </c>
    </row>
    <row r="21" spans="1:36" ht="12.75" customHeight="1">
      <c r="A21" s="8"/>
      <c r="B21" s="32">
        <v>6</v>
      </c>
      <c r="C21" s="43"/>
      <c r="D21" s="34">
        <v>99704</v>
      </c>
      <c r="E21" s="44"/>
      <c r="F21" s="36">
        <v>10</v>
      </c>
      <c r="G21" s="44"/>
      <c r="H21" s="37">
        <v>0.9999</v>
      </c>
      <c r="I21" s="44"/>
      <c r="J21" s="37">
        <v>0.0001</v>
      </c>
      <c r="K21" s="44"/>
      <c r="L21" s="37">
        <v>0.0001</v>
      </c>
      <c r="M21" s="44"/>
      <c r="N21" s="34">
        <v>99699</v>
      </c>
      <c r="O21" s="45"/>
      <c r="P21" s="39">
        <v>7476706</v>
      </c>
      <c r="Q21" s="40"/>
      <c r="R21" s="41">
        <v>74.99</v>
      </c>
      <c r="S21" s="46"/>
      <c r="T21" s="95"/>
      <c r="U21" s="8"/>
      <c r="V21" s="32">
        <v>6</v>
      </c>
      <c r="W21" s="43"/>
      <c r="X21">
        <v>0</v>
      </c>
      <c r="Y21" s="90">
        <v>0.0001</v>
      </c>
      <c r="Z21" s="34">
        <f t="shared" si="5"/>
        <v>99702.22876344385</v>
      </c>
      <c r="AA21">
        <f t="shared" si="2"/>
        <v>9.970222876344385</v>
      </c>
      <c r="AB21" s="99">
        <v>517</v>
      </c>
      <c r="AD21" s="98"/>
      <c r="AE21" s="98"/>
      <c r="AG21">
        <f t="shared" si="0"/>
        <v>0</v>
      </c>
      <c r="AH21" s="89">
        <f t="shared" si="1"/>
        <v>0.0001</v>
      </c>
      <c r="AI21" s="34">
        <f t="shared" si="3"/>
        <v>99702.22876344385</v>
      </c>
      <c r="AJ21">
        <f t="shared" si="4"/>
        <v>9.970222876344385</v>
      </c>
    </row>
    <row r="22" spans="1:36" ht="12.75" customHeight="1">
      <c r="A22" s="8"/>
      <c r="B22" s="32">
        <v>7</v>
      </c>
      <c r="C22" s="43"/>
      <c r="D22" s="34">
        <v>99694</v>
      </c>
      <c r="E22" s="44"/>
      <c r="F22" s="36">
        <v>10</v>
      </c>
      <c r="G22" s="44"/>
      <c r="H22" s="37">
        <v>0.9999</v>
      </c>
      <c r="I22" s="44"/>
      <c r="J22" s="37">
        <v>0.0001</v>
      </c>
      <c r="K22" s="44"/>
      <c r="L22" s="37">
        <v>0.0001</v>
      </c>
      <c r="M22" s="44"/>
      <c r="N22" s="34">
        <v>99689</v>
      </c>
      <c r="O22" s="45"/>
      <c r="P22" s="39">
        <v>7377007</v>
      </c>
      <c r="Q22" s="40"/>
      <c r="R22" s="41">
        <v>74</v>
      </c>
      <c r="S22" s="46"/>
      <c r="T22" s="95"/>
      <c r="U22" s="8"/>
      <c r="V22" s="32">
        <v>7</v>
      </c>
      <c r="W22" s="43"/>
      <c r="X22">
        <v>0</v>
      </c>
      <c r="Y22" s="90">
        <v>0.0001</v>
      </c>
      <c r="Z22" s="34">
        <f t="shared" si="5"/>
        <v>99692.2585405675</v>
      </c>
      <c r="AA22">
        <f t="shared" si="2"/>
        <v>9.96922585405675</v>
      </c>
      <c r="AB22" s="99">
        <v>521</v>
      </c>
      <c r="AD22" s="98"/>
      <c r="AE22" s="98"/>
      <c r="AG22">
        <f t="shared" si="0"/>
        <v>0</v>
      </c>
      <c r="AH22" s="89">
        <f t="shared" si="1"/>
        <v>0.0001</v>
      </c>
      <c r="AI22" s="34">
        <f t="shared" si="3"/>
        <v>99692.2585405675</v>
      </c>
      <c r="AJ22">
        <f t="shared" si="4"/>
        <v>9.96922585405675</v>
      </c>
    </row>
    <row r="23" spans="1:36" ht="12.75" customHeight="1">
      <c r="A23" s="8"/>
      <c r="B23" s="32">
        <v>8</v>
      </c>
      <c r="C23" s="43"/>
      <c r="D23" s="34">
        <v>99684</v>
      </c>
      <c r="E23" s="44"/>
      <c r="F23" s="36">
        <v>9</v>
      </c>
      <c r="G23" s="44"/>
      <c r="H23" s="37">
        <v>0.99991</v>
      </c>
      <c r="I23" s="44"/>
      <c r="J23" s="37">
        <v>9E-05</v>
      </c>
      <c r="K23" s="44"/>
      <c r="L23" s="37">
        <v>9E-05</v>
      </c>
      <c r="M23" s="44"/>
      <c r="N23" s="34">
        <v>99680</v>
      </c>
      <c r="O23" s="45"/>
      <c r="P23" s="39">
        <v>7277318</v>
      </c>
      <c r="Q23" s="40"/>
      <c r="R23" s="41">
        <v>73</v>
      </c>
      <c r="S23" s="46"/>
      <c r="T23" s="95"/>
      <c r="U23" s="8"/>
      <c r="V23" s="32">
        <v>8</v>
      </c>
      <c r="W23" s="43"/>
      <c r="X23">
        <v>0</v>
      </c>
      <c r="Y23" s="90">
        <v>9E-05</v>
      </c>
      <c r="Z23" s="34">
        <f t="shared" si="5"/>
        <v>99682.28931471345</v>
      </c>
      <c r="AA23">
        <f t="shared" si="2"/>
        <v>8.971406038324211</v>
      </c>
      <c r="AB23" s="99">
        <v>536</v>
      </c>
      <c r="AD23" s="98"/>
      <c r="AE23" s="98"/>
      <c r="AG23">
        <f t="shared" si="0"/>
        <v>0</v>
      </c>
      <c r="AH23" s="89">
        <f t="shared" si="1"/>
        <v>9E-05</v>
      </c>
      <c r="AI23" s="34">
        <f t="shared" si="3"/>
        <v>99682.28931471345</v>
      </c>
      <c r="AJ23">
        <f t="shared" si="4"/>
        <v>8.971406038324211</v>
      </c>
    </row>
    <row r="24" spans="1:36" ht="12.75" customHeight="1">
      <c r="A24" s="8"/>
      <c r="B24" s="32">
        <v>9</v>
      </c>
      <c r="C24" s="43"/>
      <c r="D24" s="34">
        <v>99676</v>
      </c>
      <c r="E24" s="44"/>
      <c r="F24" s="36">
        <v>8</v>
      </c>
      <c r="G24" s="44"/>
      <c r="H24" s="37">
        <v>0.99992</v>
      </c>
      <c r="I24" s="44"/>
      <c r="J24" s="37">
        <v>8E-05</v>
      </c>
      <c r="K24" s="44"/>
      <c r="L24" s="37">
        <v>8E-05</v>
      </c>
      <c r="M24" s="44"/>
      <c r="N24" s="34">
        <v>99672</v>
      </c>
      <c r="O24" s="45"/>
      <c r="P24" s="39">
        <v>7177638</v>
      </c>
      <c r="Q24" s="40"/>
      <c r="R24" s="41">
        <v>72.01</v>
      </c>
      <c r="S24" s="46"/>
      <c r="T24" s="95"/>
      <c r="U24" s="8"/>
      <c r="V24" s="32">
        <v>9</v>
      </c>
      <c r="W24" s="43"/>
      <c r="X24">
        <v>0</v>
      </c>
      <c r="Y24" s="90">
        <v>8E-05</v>
      </c>
      <c r="Z24" s="34">
        <f t="shared" si="5"/>
        <v>99673.31790867512</v>
      </c>
      <c r="AA24">
        <f t="shared" si="2"/>
        <v>7.97386543269401</v>
      </c>
      <c r="AB24" s="99">
        <v>538</v>
      </c>
      <c r="AD24" s="98"/>
      <c r="AE24" s="98"/>
      <c r="AG24">
        <f t="shared" si="0"/>
        <v>0</v>
      </c>
      <c r="AH24" s="89">
        <f t="shared" si="1"/>
        <v>8E-05</v>
      </c>
      <c r="AI24" s="34">
        <f t="shared" si="3"/>
        <v>99673.31790867512</v>
      </c>
      <c r="AJ24">
        <f t="shared" si="4"/>
        <v>7.97386543269401</v>
      </c>
    </row>
    <row r="25" spans="1:36" ht="12.75" customHeight="1">
      <c r="A25" s="8"/>
      <c r="B25" s="32">
        <v>10</v>
      </c>
      <c r="C25" s="43"/>
      <c r="D25" s="34">
        <v>99668</v>
      </c>
      <c r="E25" s="44"/>
      <c r="F25" s="36">
        <v>7</v>
      </c>
      <c r="G25" s="44"/>
      <c r="H25" s="37">
        <v>0.99993</v>
      </c>
      <c r="I25" s="44"/>
      <c r="J25" s="37">
        <v>7E-05</v>
      </c>
      <c r="K25" s="44"/>
      <c r="L25" s="37">
        <v>7E-05</v>
      </c>
      <c r="M25" s="44"/>
      <c r="N25" s="34">
        <v>99664</v>
      </c>
      <c r="O25" s="45"/>
      <c r="P25" s="39">
        <v>7077966</v>
      </c>
      <c r="Q25" s="40"/>
      <c r="R25" s="41">
        <v>71.02</v>
      </c>
      <c r="S25" s="46"/>
      <c r="T25" s="95"/>
      <c r="U25" s="8"/>
      <c r="V25" s="32">
        <v>10</v>
      </c>
      <c r="W25" s="43"/>
      <c r="X25">
        <v>0.02</v>
      </c>
      <c r="Y25" s="90">
        <v>7E-05</v>
      </c>
      <c r="Z25" s="34">
        <f t="shared" si="5"/>
        <v>99665.34404324242</v>
      </c>
      <c r="AA25">
        <f t="shared" si="2"/>
        <v>6.97657408302697</v>
      </c>
      <c r="AB25" s="99">
        <v>544</v>
      </c>
      <c r="AD25" s="98"/>
      <c r="AE25" s="98"/>
      <c r="AG25">
        <f t="shared" si="0"/>
        <v>3.66E-06</v>
      </c>
      <c r="AH25" s="89">
        <f t="shared" si="1"/>
        <v>7.366E-05</v>
      </c>
      <c r="AI25" s="34">
        <f t="shared" si="3"/>
        <v>99665.34404324242</v>
      </c>
      <c r="AJ25">
        <f t="shared" si="4"/>
        <v>7.341349242225236</v>
      </c>
    </row>
    <row r="26" spans="1:36" ht="12.75" customHeight="1">
      <c r="A26" s="8"/>
      <c r="B26" s="32">
        <v>11</v>
      </c>
      <c r="C26" s="43"/>
      <c r="D26" s="34">
        <v>99661</v>
      </c>
      <c r="E26" s="44"/>
      <c r="F26" s="36">
        <v>7</v>
      </c>
      <c r="G26" s="44"/>
      <c r="H26" s="37">
        <v>0.99993</v>
      </c>
      <c r="I26" s="44"/>
      <c r="J26" s="37">
        <v>7E-05</v>
      </c>
      <c r="K26" s="44"/>
      <c r="L26" s="37">
        <v>7E-05</v>
      </c>
      <c r="M26" s="44"/>
      <c r="N26" s="34">
        <v>99657</v>
      </c>
      <c r="O26" s="45"/>
      <c r="P26" s="39">
        <v>6978302</v>
      </c>
      <c r="Q26" s="40"/>
      <c r="R26" s="41">
        <v>70.02</v>
      </c>
      <c r="S26" s="46"/>
      <c r="T26" s="95"/>
      <c r="U26" s="8"/>
      <c r="V26" s="32">
        <v>11</v>
      </c>
      <c r="W26" s="43"/>
      <c r="X26">
        <v>0.02</v>
      </c>
      <c r="Y26" s="90">
        <v>7E-05</v>
      </c>
      <c r="Z26" s="34">
        <f t="shared" si="5"/>
        <v>99658.36746915939</v>
      </c>
      <c r="AA26">
        <f t="shared" si="2"/>
        <v>6.976085722841157</v>
      </c>
      <c r="AB26" s="99">
        <v>554</v>
      </c>
      <c r="AD26" s="98"/>
      <c r="AE26" s="98"/>
      <c r="AG26">
        <f t="shared" si="0"/>
        <v>3.66E-06</v>
      </c>
      <c r="AH26" s="89">
        <f t="shared" si="1"/>
        <v>7.366E-05</v>
      </c>
      <c r="AI26" s="34">
        <f t="shared" si="3"/>
        <v>99658.0026940002</v>
      </c>
      <c r="AJ26">
        <f t="shared" si="4"/>
        <v>7.340808478440055</v>
      </c>
    </row>
    <row r="27" spans="1:36" ht="12.75" customHeight="1">
      <c r="A27" s="8"/>
      <c r="B27" s="32">
        <v>12</v>
      </c>
      <c r="C27" s="43"/>
      <c r="D27" s="34">
        <v>99653</v>
      </c>
      <c r="E27" s="44"/>
      <c r="F27" s="36">
        <v>8</v>
      </c>
      <c r="G27" s="44"/>
      <c r="H27" s="37">
        <v>0.99992</v>
      </c>
      <c r="I27" s="44"/>
      <c r="J27" s="37">
        <v>8E-05</v>
      </c>
      <c r="K27" s="44"/>
      <c r="L27" s="37">
        <v>8E-05</v>
      </c>
      <c r="M27" s="44"/>
      <c r="N27" s="34">
        <v>99649</v>
      </c>
      <c r="O27" s="45"/>
      <c r="P27" s="39">
        <v>6878645</v>
      </c>
      <c r="Q27" s="40"/>
      <c r="R27" s="41">
        <v>69.03</v>
      </c>
      <c r="S27" s="46"/>
      <c r="T27" s="95"/>
      <c r="U27" s="8"/>
      <c r="V27" s="32">
        <v>12</v>
      </c>
      <c r="W27" s="43"/>
      <c r="X27">
        <v>0.02</v>
      </c>
      <c r="Y27" s="90">
        <v>8E-05</v>
      </c>
      <c r="Z27" s="34">
        <f t="shared" si="5"/>
        <v>99651.39138343655</v>
      </c>
      <c r="AA27">
        <f t="shared" si="2"/>
        <v>7.972111310674925</v>
      </c>
      <c r="AB27" s="99">
        <v>550</v>
      </c>
      <c r="AD27" s="98"/>
      <c r="AE27" s="98"/>
      <c r="AG27">
        <f t="shared" si="0"/>
        <v>3.66E-06</v>
      </c>
      <c r="AH27" s="89">
        <f t="shared" si="1"/>
        <v>8.366000000000001E-05</v>
      </c>
      <c r="AI27" s="34">
        <f t="shared" si="3"/>
        <v>99650.66188552175</v>
      </c>
      <c r="AJ27">
        <f t="shared" si="4"/>
        <v>8.33677437334275</v>
      </c>
    </row>
    <row r="28" spans="1:36" ht="12.75" customHeight="1">
      <c r="A28" s="8"/>
      <c r="B28" s="32">
        <v>13</v>
      </c>
      <c r="C28" s="43"/>
      <c r="D28" s="34">
        <v>99645</v>
      </c>
      <c r="E28" s="44"/>
      <c r="F28" s="36">
        <v>11</v>
      </c>
      <c r="G28" s="44"/>
      <c r="H28" s="37">
        <v>0.99989</v>
      </c>
      <c r="I28" s="44"/>
      <c r="J28" s="37">
        <v>0.00011</v>
      </c>
      <c r="K28" s="44"/>
      <c r="L28" s="37">
        <v>9E-05</v>
      </c>
      <c r="M28" s="44"/>
      <c r="N28" s="34">
        <v>99640</v>
      </c>
      <c r="O28" s="45"/>
      <c r="P28" s="39">
        <v>6778995</v>
      </c>
      <c r="Q28" s="40"/>
      <c r="R28" s="41">
        <v>68.03</v>
      </c>
      <c r="S28" s="46"/>
      <c r="T28" s="95"/>
      <c r="U28" s="8"/>
      <c r="V28" s="32">
        <v>13</v>
      </c>
      <c r="W28" s="43"/>
      <c r="X28">
        <v>0.02</v>
      </c>
      <c r="Y28" s="90">
        <v>0.00011</v>
      </c>
      <c r="Z28" s="34">
        <f t="shared" si="5"/>
        <v>99643.41927212587</v>
      </c>
      <c r="AA28">
        <f t="shared" si="2"/>
        <v>10.960776119933847</v>
      </c>
      <c r="AB28" s="99">
        <v>546</v>
      </c>
      <c r="AD28" s="98"/>
      <c r="AE28" s="98"/>
      <c r="AG28">
        <f t="shared" si="0"/>
        <v>3.66E-06</v>
      </c>
      <c r="AH28" s="89">
        <f t="shared" si="1"/>
        <v>0.00011366</v>
      </c>
      <c r="AI28" s="34">
        <f t="shared" si="3"/>
        <v>99642.32511114841</v>
      </c>
      <c r="AJ28">
        <f t="shared" si="4"/>
        <v>11.32534667213313</v>
      </c>
    </row>
    <row r="29" spans="1:36" ht="12.75" customHeight="1">
      <c r="A29" s="8"/>
      <c r="B29" s="32">
        <v>14</v>
      </c>
      <c r="C29" s="43"/>
      <c r="D29" s="34">
        <v>99635</v>
      </c>
      <c r="E29" s="44"/>
      <c r="F29" s="36">
        <v>13</v>
      </c>
      <c r="G29" s="44"/>
      <c r="H29" s="37">
        <v>0.99987</v>
      </c>
      <c r="I29" s="44"/>
      <c r="J29" s="37">
        <v>0.00013</v>
      </c>
      <c r="K29" s="44"/>
      <c r="L29" s="37">
        <v>0.00012</v>
      </c>
      <c r="M29" s="44"/>
      <c r="N29" s="34">
        <v>99628</v>
      </c>
      <c r="O29" s="45"/>
      <c r="P29" s="39">
        <v>6679355</v>
      </c>
      <c r="Q29" s="40"/>
      <c r="R29" s="41">
        <v>67.04</v>
      </c>
      <c r="S29" s="46"/>
      <c r="T29" s="95"/>
      <c r="U29" s="8"/>
      <c r="V29" s="32">
        <v>14</v>
      </c>
      <c r="W29" s="43"/>
      <c r="X29" s="97">
        <v>0.02</v>
      </c>
      <c r="Y29" s="90">
        <v>0.00013</v>
      </c>
      <c r="Z29" s="34">
        <f t="shared" si="5"/>
        <v>99632.45849600594</v>
      </c>
      <c r="AA29">
        <f t="shared" si="2"/>
        <v>12.95221960448077</v>
      </c>
      <c r="AB29" s="99">
        <v>547</v>
      </c>
      <c r="AD29" s="98"/>
      <c r="AE29" s="98"/>
      <c r="AG29">
        <f t="shared" si="0"/>
        <v>3.66E-06</v>
      </c>
      <c r="AH29" s="89">
        <f t="shared" si="1"/>
        <v>0.00013366</v>
      </c>
      <c r="AI29" s="34">
        <f t="shared" si="3"/>
        <v>99630.99976447628</v>
      </c>
      <c r="AJ29">
        <f t="shared" si="4"/>
        <v>13.316679428519897</v>
      </c>
    </row>
    <row r="30" spans="1:36" ht="12.75" customHeight="1">
      <c r="A30" s="8"/>
      <c r="B30" s="32">
        <v>15</v>
      </c>
      <c r="C30" s="43"/>
      <c r="D30" s="34">
        <v>99621</v>
      </c>
      <c r="E30" s="44"/>
      <c r="F30" s="36">
        <v>17</v>
      </c>
      <c r="G30" s="44"/>
      <c r="H30" s="37">
        <v>0.99983</v>
      </c>
      <c r="I30" s="44"/>
      <c r="J30" s="37">
        <v>0.00017</v>
      </c>
      <c r="K30" s="44"/>
      <c r="L30" s="37">
        <v>0.00015</v>
      </c>
      <c r="M30" s="44"/>
      <c r="N30" s="34">
        <v>99613</v>
      </c>
      <c r="O30" s="45"/>
      <c r="P30" s="39">
        <v>6579727</v>
      </c>
      <c r="Q30" s="40"/>
      <c r="R30" s="41">
        <v>66.05</v>
      </c>
      <c r="S30" s="46"/>
      <c r="T30" s="95"/>
      <c r="U30" s="8"/>
      <c r="V30" s="32">
        <v>15</v>
      </c>
      <c r="W30" s="43"/>
      <c r="X30">
        <v>0.02</v>
      </c>
      <c r="Y30" s="90">
        <v>0.00017</v>
      </c>
      <c r="Z30" s="34">
        <f aca="true" t="shared" si="6" ref="Z30:Z94">+Z29-+AA29</f>
        <v>99619.50627640146</v>
      </c>
      <c r="AA30">
        <f t="shared" si="2"/>
        <v>16.93531606698825</v>
      </c>
      <c r="AB30" s="99">
        <v>566</v>
      </c>
      <c r="AD30" s="98"/>
      <c r="AE30" s="98"/>
      <c r="AG30">
        <f t="shared" si="0"/>
        <v>3.66E-06</v>
      </c>
      <c r="AH30" s="89">
        <f t="shared" si="1"/>
        <v>0.00017366000000000001</v>
      </c>
      <c r="AI30" s="34">
        <f t="shared" si="3"/>
        <v>99617.68308504776</v>
      </c>
      <c r="AJ30">
        <f t="shared" si="4"/>
        <v>17.299606844549395</v>
      </c>
    </row>
    <row r="31" spans="1:36" ht="12.75" customHeight="1">
      <c r="A31" s="8"/>
      <c r="B31" s="32">
        <v>16</v>
      </c>
      <c r="C31" s="43"/>
      <c r="D31" s="34">
        <v>99604</v>
      </c>
      <c r="E31" s="44"/>
      <c r="F31" s="36">
        <v>21</v>
      </c>
      <c r="G31" s="44"/>
      <c r="H31" s="37">
        <v>0.99979</v>
      </c>
      <c r="I31" s="44"/>
      <c r="J31" s="37">
        <v>0.00021</v>
      </c>
      <c r="K31" s="44"/>
      <c r="L31" s="37">
        <v>0.00019</v>
      </c>
      <c r="M31" s="44"/>
      <c r="N31" s="34">
        <v>99594</v>
      </c>
      <c r="O31" s="45"/>
      <c r="P31" s="39">
        <v>6480114</v>
      </c>
      <c r="Q31" s="40"/>
      <c r="R31" s="41">
        <v>65.06</v>
      </c>
      <c r="S31" s="46"/>
      <c r="T31" s="95"/>
      <c r="U31" s="8"/>
      <c r="V31" s="32">
        <v>16</v>
      </c>
      <c r="W31" s="43"/>
      <c r="X31">
        <v>0.02</v>
      </c>
      <c r="Y31" s="90">
        <v>0.00021</v>
      </c>
      <c r="Z31" s="34">
        <f t="shared" si="6"/>
        <v>99602.57096033447</v>
      </c>
      <c r="AA31">
        <f t="shared" si="2"/>
        <v>20.91653990167024</v>
      </c>
      <c r="AB31" s="99">
        <v>577</v>
      </c>
      <c r="AD31" s="98"/>
      <c r="AE31" s="98"/>
      <c r="AG31">
        <f t="shared" si="0"/>
        <v>3.66E-06</v>
      </c>
      <c r="AH31" s="89">
        <f t="shared" si="1"/>
        <v>0.00021366</v>
      </c>
      <c r="AI31" s="34">
        <f t="shared" si="3"/>
        <v>99600.3834782032</v>
      </c>
      <c r="AJ31">
        <f t="shared" si="4"/>
        <v>21.280617933952897</v>
      </c>
    </row>
    <row r="32" spans="1:36" ht="12.75" customHeight="1">
      <c r="A32" s="8"/>
      <c r="B32" s="32">
        <v>17</v>
      </c>
      <c r="C32" s="43"/>
      <c r="D32" s="34">
        <v>99583</v>
      </c>
      <c r="E32" s="44"/>
      <c r="F32" s="36">
        <v>26</v>
      </c>
      <c r="G32" s="44"/>
      <c r="H32" s="37">
        <v>0.99974</v>
      </c>
      <c r="I32" s="44"/>
      <c r="J32" s="37">
        <v>0.00026</v>
      </c>
      <c r="K32" s="44"/>
      <c r="L32" s="37">
        <v>0.00024</v>
      </c>
      <c r="M32" s="44"/>
      <c r="N32" s="34">
        <v>99570</v>
      </c>
      <c r="O32" s="45"/>
      <c r="P32" s="39">
        <v>6380520</v>
      </c>
      <c r="Q32" s="40"/>
      <c r="R32" s="41">
        <v>64.07</v>
      </c>
      <c r="S32" s="46"/>
      <c r="T32" s="95"/>
      <c r="U32" s="8"/>
      <c r="V32" s="32">
        <v>17</v>
      </c>
      <c r="W32" s="43"/>
      <c r="X32">
        <v>0.02</v>
      </c>
      <c r="Y32" s="90">
        <v>0.00026</v>
      </c>
      <c r="Z32" s="34">
        <f t="shared" si="6"/>
        <v>99581.65442043281</v>
      </c>
      <c r="AA32">
        <f t="shared" si="2"/>
        <v>25.891230149312527</v>
      </c>
      <c r="AB32" s="99">
        <v>594</v>
      </c>
      <c r="AD32" s="98"/>
      <c r="AE32" s="98"/>
      <c r="AG32">
        <f t="shared" si="0"/>
        <v>3.66E-06</v>
      </c>
      <c r="AH32" s="89">
        <f t="shared" si="1"/>
        <v>0.00026366</v>
      </c>
      <c r="AI32" s="34">
        <f t="shared" si="3"/>
        <v>99579.10286026925</v>
      </c>
      <c r="AJ32">
        <f t="shared" si="4"/>
        <v>26.25502626013859</v>
      </c>
    </row>
    <row r="33" spans="1:36" ht="12.75" customHeight="1">
      <c r="A33" s="8"/>
      <c r="B33" s="32">
        <v>18</v>
      </c>
      <c r="C33" s="43"/>
      <c r="D33" s="34">
        <v>99557</v>
      </c>
      <c r="E33" s="44"/>
      <c r="F33" s="36">
        <v>32</v>
      </c>
      <c r="G33" s="44"/>
      <c r="H33" s="37">
        <v>0.99968</v>
      </c>
      <c r="I33" s="44"/>
      <c r="J33" s="37">
        <v>0.00032</v>
      </c>
      <c r="K33" s="44"/>
      <c r="L33" s="37">
        <v>0.00029</v>
      </c>
      <c r="M33" s="44"/>
      <c r="N33" s="34">
        <v>99541</v>
      </c>
      <c r="O33" s="45"/>
      <c r="P33" s="39">
        <v>6280950</v>
      </c>
      <c r="Q33" s="40"/>
      <c r="R33" s="41">
        <v>63.09</v>
      </c>
      <c r="S33" s="46"/>
      <c r="T33" s="95"/>
      <c r="U33" s="8"/>
      <c r="V33" s="32">
        <v>18</v>
      </c>
      <c r="W33" s="43"/>
      <c r="X33">
        <v>0.02</v>
      </c>
      <c r="Y33" s="90">
        <v>0.00032</v>
      </c>
      <c r="Z33" s="34">
        <f t="shared" si="6"/>
        <v>99555.7631902835</v>
      </c>
      <c r="AA33">
        <f t="shared" si="2"/>
        <v>31.857844220890723</v>
      </c>
      <c r="AB33" s="99">
        <v>609</v>
      </c>
      <c r="AD33" s="98"/>
      <c r="AE33" s="98"/>
      <c r="AG33">
        <f t="shared" si="0"/>
        <v>3.66E-06</v>
      </c>
      <c r="AH33" s="89">
        <f t="shared" si="1"/>
        <v>0.00032366000000000003</v>
      </c>
      <c r="AI33" s="34">
        <f t="shared" si="3"/>
        <v>99552.84783400911</v>
      </c>
      <c r="AJ33">
        <f t="shared" si="4"/>
        <v>32.22127472995539</v>
      </c>
    </row>
    <row r="34" spans="1:36" ht="12.75" customHeight="1">
      <c r="A34" s="8"/>
      <c r="B34" s="32">
        <v>19</v>
      </c>
      <c r="C34" s="43"/>
      <c r="D34" s="34">
        <v>99524</v>
      </c>
      <c r="E34" s="44"/>
      <c r="F34" s="36">
        <v>39</v>
      </c>
      <c r="G34" s="44"/>
      <c r="H34" s="37">
        <v>0.99961</v>
      </c>
      <c r="I34" s="44"/>
      <c r="J34" s="37">
        <v>0.00039</v>
      </c>
      <c r="K34" s="44"/>
      <c r="L34" s="37">
        <v>0.00036</v>
      </c>
      <c r="M34" s="44"/>
      <c r="N34" s="34">
        <v>99506</v>
      </c>
      <c r="O34" s="45"/>
      <c r="P34" s="39">
        <v>6181409</v>
      </c>
      <c r="Q34" s="40"/>
      <c r="R34" s="41">
        <v>62.11</v>
      </c>
      <c r="S34" s="46"/>
      <c r="T34" s="95"/>
      <c r="U34" s="8"/>
      <c r="V34" s="32">
        <v>19</v>
      </c>
      <c r="W34" s="43"/>
      <c r="X34">
        <v>0.02</v>
      </c>
      <c r="Y34" s="90">
        <v>0.00039</v>
      </c>
      <c r="Z34" s="34">
        <f t="shared" si="6"/>
        <v>99523.9053460626</v>
      </c>
      <c r="AA34">
        <f t="shared" si="2"/>
        <v>38.814323084964414</v>
      </c>
      <c r="AB34" s="99">
        <v>639</v>
      </c>
      <c r="AD34" s="98"/>
      <c r="AE34" s="98"/>
      <c r="AG34">
        <f t="shared" si="0"/>
        <v>3.66E-06</v>
      </c>
      <c r="AH34" s="89">
        <f t="shared" si="1"/>
        <v>0.00039366</v>
      </c>
      <c r="AI34" s="34">
        <f t="shared" si="3"/>
        <v>99520.62655927916</v>
      </c>
      <c r="AJ34">
        <f t="shared" si="4"/>
        <v>39.17728985132583</v>
      </c>
    </row>
    <row r="35" spans="1:36" ht="12.75" customHeight="1">
      <c r="A35" s="8"/>
      <c r="B35" s="32">
        <v>20</v>
      </c>
      <c r="C35" s="43"/>
      <c r="D35" s="34">
        <v>99486</v>
      </c>
      <c r="E35" s="44"/>
      <c r="F35" s="36">
        <v>45</v>
      </c>
      <c r="G35" s="44"/>
      <c r="H35" s="37">
        <v>0.99955</v>
      </c>
      <c r="I35" s="44"/>
      <c r="J35" s="37">
        <v>0.00045</v>
      </c>
      <c r="K35" s="44"/>
      <c r="L35" s="37">
        <v>0.00042</v>
      </c>
      <c r="M35" s="44"/>
      <c r="N35" s="34">
        <v>99464</v>
      </c>
      <c r="O35" s="45"/>
      <c r="P35" s="39">
        <v>6081903</v>
      </c>
      <c r="Q35" s="40"/>
      <c r="R35" s="41">
        <v>61.13</v>
      </c>
      <c r="S35" s="46"/>
      <c r="T35" s="95"/>
      <c r="U35" s="8"/>
      <c r="V35" s="32">
        <v>20</v>
      </c>
      <c r="W35" s="43"/>
      <c r="X35">
        <v>0.15</v>
      </c>
      <c r="Y35" s="90">
        <v>0.00045</v>
      </c>
      <c r="Z35" s="34">
        <f t="shared" si="6"/>
        <v>99485.09102297763</v>
      </c>
      <c r="AA35">
        <f t="shared" si="2"/>
        <v>44.76829096033993</v>
      </c>
      <c r="AB35" s="99">
        <v>646</v>
      </c>
      <c r="AD35" s="98"/>
      <c r="AE35" s="98"/>
      <c r="AG35">
        <f t="shared" si="0"/>
        <v>2.745E-05</v>
      </c>
      <c r="AH35" s="89">
        <f t="shared" si="1"/>
        <v>0.00047745</v>
      </c>
      <c r="AI35" s="34">
        <f t="shared" si="3"/>
        <v>99481.44926942783</v>
      </c>
      <c r="AJ35">
        <f t="shared" si="4"/>
        <v>47.49741795368831</v>
      </c>
    </row>
    <row r="36" spans="1:36" ht="12.75" customHeight="1">
      <c r="A36" s="8"/>
      <c r="B36" s="32">
        <v>21</v>
      </c>
      <c r="C36" s="43"/>
      <c r="D36" s="34">
        <v>99441</v>
      </c>
      <c r="E36" s="44"/>
      <c r="F36" s="36">
        <v>49</v>
      </c>
      <c r="G36" s="44"/>
      <c r="H36" s="37">
        <v>0.99951</v>
      </c>
      <c r="I36" s="44"/>
      <c r="J36" s="37">
        <v>0.00049</v>
      </c>
      <c r="K36" s="44"/>
      <c r="L36" s="37">
        <v>0.00047</v>
      </c>
      <c r="M36" s="44"/>
      <c r="N36" s="34">
        <v>99417</v>
      </c>
      <c r="O36" s="45"/>
      <c r="P36" s="39">
        <v>5982440</v>
      </c>
      <c r="Q36" s="40"/>
      <c r="R36" s="41">
        <v>60.16</v>
      </c>
      <c r="S36" s="46"/>
      <c r="T36" s="95"/>
      <c r="U36" s="8"/>
      <c r="V36" s="32">
        <v>21</v>
      </c>
      <c r="W36" s="43"/>
      <c r="X36">
        <v>0.15</v>
      </c>
      <c r="Y36" s="90">
        <v>0.00049</v>
      </c>
      <c r="Z36" s="34">
        <f t="shared" si="6"/>
        <v>99440.32273201729</v>
      </c>
      <c r="AA36">
        <f t="shared" si="2"/>
        <v>48.72575813868847</v>
      </c>
      <c r="AB36" s="99">
        <v>662</v>
      </c>
      <c r="AD36" s="98"/>
      <c r="AE36" s="98"/>
      <c r="AG36">
        <f t="shared" si="0"/>
        <v>2.745E-05</v>
      </c>
      <c r="AH36" s="89">
        <f t="shared" si="1"/>
        <v>0.00051745</v>
      </c>
      <c r="AI36" s="34">
        <f t="shared" si="3"/>
        <v>99433.95185147414</v>
      </c>
      <c r="AJ36">
        <f t="shared" si="4"/>
        <v>51.45209838554529</v>
      </c>
    </row>
    <row r="37" spans="1:36" ht="12.75" customHeight="1">
      <c r="A37" s="8"/>
      <c r="B37" s="32">
        <v>22</v>
      </c>
      <c r="C37" s="43"/>
      <c r="D37" s="34">
        <v>99392</v>
      </c>
      <c r="E37" s="44"/>
      <c r="F37" s="36">
        <v>51</v>
      </c>
      <c r="G37" s="44"/>
      <c r="H37" s="37">
        <v>0.99949</v>
      </c>
      <c r="I37" s="44"/>
      <c r="J37" s="37">
        <v>0.00051</v>
      </c>
      <c r="K37" s="44"/>
      <c r="L37" s="37">
        <v>0.0005</v>
      </c>
      <c r="M37" s="44"/>
      <c r="N37" s="34">
        <v>99367</v>
      </c>
      <c r="O37" s="45"/>
      <c r="P37" s="39">
        <v>5883023</v>
      </c>
      <c r="Q37" s="40"/>
      <c r="R37" s="41">
        <v>59.19</v>
      </c>
      <c r="S37" s="46"/>
      <c r="T37" s="95"/>
      <c r="U37" s="8"/>
      <c r="V37" s="32">
        <v>22</v>
      </c>
      <c r="W37" s="43"/>
      <c r="X37">
        <v>0.15</v>
      </c>
      <c r="Y37" s="90">
        <v>0.00051</v>
      </c>
      <c r="Z37" s="34">
        <f t="shared" si="6"/>
        <v>99391.5969738786</v>
      </c>
      <c r="AA37">
        <f t="shared" si="2"/>
        <v>50.68971445667809</v>
      </c>
      <c r="AB37" s="99">
        <v>663</v>
      </c>
      <c r="AD37" s="98"/>
      <c r="AE37" s="98"/>
      <c r="AG37">
        <f t="shared" si="0"/>
        <v>2.745E-05</v>
      </c>
      <c r="AH37" s="89">
        <f t="shared" si="1"/>
        <v>0.0005374500000000001</v>
      </c>
      <c r="AI37" s="34">
        <f t="shared" si="3"/>
        <v>99382.49975308859</v>
      </c>
      <c r="AJ37">
        <f t="shared" si="4"/>
        <v>53.41312449229747</v>
      </c>
    </row>
    <row r="38" spans="1:36" ht="12.75" customHeight="1">
      <c r="A38" s="8"/>
      <c r="B38" s="32">
        <v>23</v>
      </c>
      <c r="C38" s="43"/>
      <c r="D38" s="34">
        <v>99341</v>
      </c>
      <c r="E38" s="44"/>
      <c r="F38" s="36">
        <v>53</v>
      </c>
      <c r="G38" s="44"/>
      <c r="H38" s="37">
        <v>0.99946</v>
      </c>
      <c r="I38" s="44"/>
      <c r="J38" s="37">
        <v>0.00054</v>
      </c>
      <c r="K38" s="44"/>
      <c r="L38" s="37">
        <v>0.00053</v>
      </c>
      <c r="M38" s="44"/>
      <c r="N38" s="34">
        <v>99315</v>
      </c>
      <c r="O38" s="45"/>
      <c r="P38" s="39">
        <v>5783656</v>
      </c>
      <c r="Q38" s="40"/>
      <c r="R38" s="41">
        <v>58.22</v>
      </c>
      <c r="S38" s="46"/>
      <c r="T38" s="95"/>
      <c r="U38" s="8"/>
      <c r="V38" s="32">
        <v>23</v>
      </c>
      <c r="W38" s="43"/>
      <c r="X38">
        <v>0.15</v>
      </c>
      <c r="Y38" s="90">
        <v>0.00054</v>
      </c>
      <c r="Z38" s="34">
        <f t="shared" si="6"/>
        <v>99340.90725942192</v>
      </c>
      <c r="AA38">
        <f t="shared" si="2"/>
        <v>53.644089920087836</v>
      </c>
      <c r="AB38" s="99">
        <v>661</v>
      </c>
      <c r="AD38" s="98"/>
      <c r="AE38" s="98"/>
      <c r="AG38">
        <f t="shared" si="0"/>
        <v>2.745E-05</v>
      </c>
      <c r="AH38" s="89">
        <f t="shared" si="1"/>
        <v>0.00056745</v>
      </c>
      <c r="AI38" s="34">
        <f t="shared" si="3"/>
        <v>99329.08662859628</v>
      </c>
      <c r="AJ38">
        <f t="shared" si="4"/>
        <v>56.36429020739697</v>
      </c>
    </row>
    <row r="39" spans="1:36" ht="12.75" customHeight="1">
      <c r="A39" s="8"/>
      <c r="B39" s="32">
        <v>24</v>
      </c>
      <c r="C39" s="43"/>
      <c r="D39" s="34">
        <v>99288</v>
      </c>
      <c r="E39" s="44"/>
      <c r="F39" s="36">
        <v>55</v>
      </c>
      <c r="G39" s="44"/>
      <c r="H39" s="37">
        <v>0.99945</v>
      </c>
      <c r="I39" s="44"/>
      <c r="J39" s="37">
        <v>0.00055</v>
      </c>
      <c r="K39" s="44"/>
      <c r="L39" s="37">
        <v>0.00054</v>
      </c>
      <c r="M39" s="44"/>
      <c r="N39" s="34">
        <v>99261</v>
      </c>
      <c r="O39" s="45"/>
      <c r="P39" s="39">
        <v>5684341</v>
      </c>
      <c r="Q39" s="40"/>
      <c r="R39" s="41">
        <v>57.25</v>
      </c>
      <c r="S39" s="46"/>
      <c r="T39" s="95"/>
      <c r="U39" s="8"/>
      <c r="V39" s="32">
        <v>24</v>
      </c>
      <c r="W39" s="43"/>
      <c r="X39">
        <v>0.15</v>
      </c>
      <c r="Y39" s="90">
        <v>0.00055</v>
      </c>
      <c r="Z39" s="34">
        <f t="shared" si="6"/>
        <v>99287.26316950184</v>
      </c>
      <c r="AA39">
        <f t="shared" si="2"/>
        <v>54.607994743226016</v>
      </c>
      <c r="AB39" s="99">
        <v>668</v>
      </c>
      <c r="AD39" s="98"/>
      <c r="AE39" s="98"/>
      <c r="AG39">
        <f t="shared" si="0"/>
        <v>2.745E-05</v>
      </c>
      <c r="AH39" s="89">
        <f t="shared" si="1"/>
        <v>0.0005774500000000001</v>
      </c>
      <c r="AI39" s="34">
        <f t="shared" si="3"/>
        <v>99272.72233838889</v>
      </c>
      <c r="AJ39">
        <f t="shared" si="4"/>
        <v>57.325033514302675</v>
      </c>
    </row>
    <row r="40" spans="1:36" ht="12.75" customHeight="1">
      <c r="A40" s="8"/>
      <c r="B40" s="32">
        <v>25</v>
      </c>
      <c r="C40" s="43"/>
      <c r="D40" s="34">
        <v>99234</v>
      </c>
      <c r="E40" s="44"/>
      <c r="F40" s="36">
        <v>55</v>
      </c>
      <c r="G40" s="44"/>
      <c r="H40" s="37">
        <v>0.99945</v>
      </c>
      <c r="I40" s="44"/>
      <c r="J40" s="37">
        <v>0.00055</v>
      </c>
      <c r="K40" s="44"/>
      <c r="L40" s="37">
        <v>0.00055</v>
      </c>
      <c r="M40" s="44"/>
      <c r="N40" s="34">
        <v>99206</v>
      </c>
      <c r="O40" s="45"/>
      <c r="P40" s="39">
        <v>5585080</v>
      </c>
      <c r="Q40" s="40"/>
      <c r="R40" s="41">
        <v>56.28</v>
      </c>
      <c r="S40" s="46"/>
      <c r="T40" s="95"/>
      <c r="U40" s="8"/>
      <c r="V40" s="32">
        <v>25</v>
      </c>
      <c r="W40" s="43"/>
      <c r="X40">
        <v>0.15</v>
      </c>
      <c r="Y40" s="90">
        <v>0.00055</v>
      </c>
      <c r="Z40" s="34">
        <f t="shared" si="6"/>
        <v>99232.6551747586</v>
      </c>
      <c r="AA40">
        <f t="shared" si="2"/>
        <v>54.57796034611724</v>
      </c>
      <c r="AB40" s="99">
        <v>659</v>
      </c>
      <c r="AD40" s="98"/>
      <c r="AE40" s="98"/>
      <c r="AG40">
        <f t="shared" si="0"/>
        <v>2.745E-05</v>
      </c>
      <c r="AH40" s="89">
        <f t="shared" si="1"/>
        <v>0.0005774500000000001</v>
      </c>
      <c r="AI40" s="34">
        <f t="shared" si="3"/>
        <v>99215.39730487458</v>
      </c>
      <c r="AJ40">
        <f t="shared" si="4"/>
        <v>57.29193117369984</v>
      </c>
    </row>
    <row r="41" spans="1:36" ht="12.75" customHeight="1">
      <c r="A41" s="8"/>
      <c r="B41" s="32">
        <v>26</v>
      </c>
      <c r="C41" s="43"/>
      <c r="D41" s="34">
        <v>99179</v>
      </c>
      <c r="E41" s="44"/>
      <c r="F41" s="36">
        <v>54</v>
      </c>
      <c r="G41" s="44"/>
      <c r="H41" s="37">
        <v>0.99945</v>
      </c>
      <c r="I41" s="44"/>
      <c r="J41" s="37">
        <v>0.00055</v>
      </c>
      <c r="K41" s="44"/>
      <c r="L41" s="37">
        <v>0.00055</v>
      </c>
      <c r="M41" s="44"/>
      <c r="N41" s="34">
        <v>99151</v>
      </c>
      <c r="O41" s="45"/>
      <c r="P41" s="39">
        <v>5485874</v>
      </c>
      <c r="Q41" s="40"/>
      <c r="R41" s="41">
        <v>55.31</v>
      </c>
      <c r="S41" s="46"/>
      <c r="T41" s="95"/>
      <c r="U41" s="8"/>
      <c r="V41" s="32">
        <v>26</v>
      </c>
      <c r="W41" s="43"/>
      <c r="X41">
        <v>0.15</v>
      </c>
      <c r="Y41" s="90">
        <v>0.00055</v>
      </c>
      <c r="Z41" s="34">
        <f t="shared" si="6"/>
        <v>99178.0772144125</v>
      </c>
      <c r="AA41">
        <f t="shared" si="2"/>
        <v>54.54794246792687</v>
      </c>
      <c r="AB41" s="99">
        <v>640</v>
      </c>
      <c r="AD41" s="98"/>
      <c r="AE41" s="98"/>
      <c r="AG41">
        <f t="shared" si="0"/>
        <v>2.745E-05</v>
      </c>
      <c r="AH41" s="89">
        <f t="shared" si="1"/>
        <v>0.0005774500000000001</v>
      </c>
      <c r="AI41" s="34">
        <f t="shared" si="3"/>
        <v>99158.10537370088</v>
      </c>
      <c r="AJ41">
        <f t="shared" si="4"/>
        <v>57.25884794804358</v>
      </c>
    </row>
    <row r="42" spans="1:36" ht="12.75" customHeight="1">
      <c r="A42" s="8"/>
      <c r="B42" s="32">
        <v>27</v>
      </c>
      <c r="C42" s="43"/>
      <c r="D42" s="34">
        <v>99124</v>
      </c>
      <c r="E42" s="44"/>
      <c r="F42" s="36">
        <v>54</v>
      </c>
      <c r="G42" s="44"/>
      <c r="H42" s="37">
        <v>0.99946</v>
      </c>
      <c r="I42" s="44"/>
      <c r="J42" s="37">
        <v>0.00054</v>
      </c>
      <c r="K42" s="44"/>
      <c r="L42" s="37">
        <v>0.00055</v>
      </c>
      <c r="M42" s="44"/>
      <c r="N42" s="34">
        <v>99097</v>
      </c>
      <c r="O42" s="45"/>
      <c r="P42" s="39">
        <v>5386722</v>
      </c>
      <c r="Q42" s="40"/>
      <c r="R42" s="41">
        <v>54.34</v>
      </c>
      <c r="S42" s="46"/>
      <c r="T42" s="95"/>
      <c r="U42" s="8"/>
      <c r="V42" s="32">
        <v>27</v>
      </c>
      <c r="W42" s="43"/>
      <c r="X42">
        <v>0.15</v>
      </c>
      <c r="Y42" s="90">
        <v>0.00054</v>
      </c>
      <c r="Z42" s="34">
        <f t="shared" si="6"/>
        <v>99123.52927194457</v>
      </c>
      <c r="AA42">
        <f t="shared" si="2"/>
        <v>53.52670580685007</v>
      </c>
      <c r="AB42" s="99">
        <v>642</v>
      </c>
      <c r="AD42" s="98"/>
      <c r="AE42" s="98"/>
      <c r="AG42">
        <f t="shared" si="0"/>
        <v>2.745E-05</v>
      </c>
      <c r="AH42" s="89">
        <f t="shared" si="1"/>
        <v>0.00056745</v>
      </c>
      <c r="AI42" s="34">
        <f t="shared" si="3"/>
        <v>99100.84652575283</v>
      </c>
      <c r="AJ42">
        <f t="shared" si="4"/>
        <v>56.23477536103845</v>
      </c>
    </row>
    <row r="43" spans="1:36" ht="12.75" customHeight="1">
      <c r="A43" s="8"/>
      <c r="B43" s="32">
        <v>28</v>
      </c>
      <c r="C43" s="43"/>
      <c r="D43" s="34">
        <v>99070</v>
      </c>
      <c r="E43" s="44"/>
      <c r="F43" s="36">
        <v>54</v>
      </c>
      <c r="G43" s="44"/>
      <c r="H43" s="37">
        <v>0.99945</v>
      </c>
      <c r="I43" s="44"/>
      <c r="J43" s="37">
        <v>0.00055</v>
      </c>
      <c r="K43" s="44"/>
      <c r="L43" s="37">
        <v>0.00054</v>
      </c>
      <c r="M43" s="44"/>
      <c r="N43" s="34">
        <v>99043</v>
      </c>
      <c r="O43" s="45"/>
      <c r="P43" s="39">
        <v>5287625</v>
      </c>
      <c r="Q43" s="40"/>
      <c r="R43" s="41">
        <v>53.37</v>
      </c>
      <c r="S43" s="46"/>
      <c r="T43" s="95"/>
      <c r="U43" s="8"/>
      <c r="V43" s="32">
        <v>28</v>
      </c>
      <c r="W43" s="43"/>
      <c r="X43">
        <v>0.15</v>
      </c>
      <c r="Y43" s="90">
        <v>0.00055</v>
      </c>
      <c r="Z43" s="34">
        <f t="shared" si="6"/>
        <v>99070.00256613771</v>
      </c>
      <c r="AA43">
        <f t="shared" si="2"/>
        <v>54.48850141137574</v>
      </c>
      <c r="AB43" s="99">
        <v>633</v>
      </c>
      <c r="AD43" s="98"/>
      <c r="AE43" s="98"/>
      <c r="AG43">
        <f t="shared" si="0"/>
        <v>2.745E-05</v>
      </c>
      <c r="AH43" s="89">
        <f t="shared" si="1"/>
        <v>0.0005774500000000001</v>
      </c>
      <c r="AI43" s="34">
        <f t="shared" si="3"/>
        <v>99044.61175039179</v>
      </c>
      <c r="AJ43">
        <f t="shared" si="4"/>
        <v>57.19331105526375</v>
      </c>
    </row>
    <row r="44" spans="1:36" ht="12.75" customHeight="1">
      <c r="A44" s="8"/>
      <c r="B44" s="32">
        <v>29</v>
      </c>
      <c r="C44" s="43"/>
      <c r="D44" s="34">
        <v>99016</v>
      </c>
      <c r="E44" s="44"/>
      <c r="F44" s="36">
        <v>56</v>
      </c>
      <c r="G44" s="44"/>
      <c r="H44" s="37">
        <v>0.99944</v>
      </c>
      <c r="I44" s="44"/>
      <c r="J44" s="37">
        <v>0.00056</v>
      </c>
      <c r="K44" s="44"/>
      <c r="L44" s="37">
        <v>0.00055</v>
      </c>
      <c r="M44" s="44"/>
      <c r="N44" s="34">
        <v>98989</v>
      </c>
      <c r="O44" s="45"/>
      <c r="P44" s="39">
        <v>5188582</v>
      </c>
      <c r="Q44" s="40"/>
      <c r="R44" s="41">
        <v>52.4</v>
      </c>
      <c r="S44" s="46"/>
      <c r="T44" s="95"/>
      <c r="U44" s="8"/>
      <c r="V44" s="32">
        <v>29</v>
      </c>
      <c r="W44" s="43"/>
      <c r="X44">
        <v>0.15</v>
      </c>
      <c r="Y44" s="90">
        <v>0.00056</v>
      </c>
      <c r="Z44" s="34">
        <f t="shared" si="6"/>
        <v>99015.51406472633</v>
      </c>
      <c r="AA44">
        <f t="shared" si="2"/>
        <v>55.448687876246744</v>
      </c>
      <c r="AB44" s="99">
        <v>642</v>
      </c>
      <c r="AD44" s="98"/>
      <c r="AE44" s="98"/>
      <c r="AG44">
        <f t="shared" si="0"/>
        <v>2.745E-05</v>
      </c>
      <c r="AH44" s="89">
        <f t="shared" si="1"/>
        <v>0.00058745</v>
      </c>
      <c r="AI44" s="34">
        <f t="shared" si="3"/>
        <v>98987.41843933653</v>
      </c>
      <c r="AJ44">
        <f t="shared" si="4"/>
        <v>58.15015896218824</v>
      </c>
    </row>
    <row r="45" spans="1:36" ht="12.75" customHeight="1">
      <c r="A45" s="8"/>
      <c r="B45" s="32">
        <v>30</v>
      </c>
      <c r="C45" s="43"/>
      <c r="D45" s="34">
        <v>98961</v>
      </c>
      <c r="E45" s="44"/>
      <c r="F45" s="36">
        <v>57</v>
      </c>
      <c r="G45" s="44"/>
      <c r="H45" s="37">
        <v>0.99942</v>
      </c>
      <c r="I45" s="44"/>
      <c r="J45" s="37">
        <v>0.00058</v>
      </c>
      <c r="K45" s="44"/>
      <c r="L45" s="37">
        <v>0.00057</v>
      </c>
      <c r="M45" s="44"/>
      <c r="N45" s="34">
        <v>98932</v>
      </c>
      <c r="O45" s="45"/>
      <c r="P45" s="39">
        <v>5089593</v>
      </c>
      <c r="Q45" s="40"/>
      <c r="R45" s="41">
        <v>51.43</v>
      </c>
      <c r="S45" s="46"/>
      <c r="T45" s="95"/>
      <c r="U45" s="8"/>
      <c r="V45" s="32">
        <v>30</v>
      </c>
      <c r="W45" s="43"/>
      <c r="X45">
        <v>0.61</v>
      </c>
      <c r="Y45" s="90">
        <v>0.00058</v>
      </c>
      <c r="Z45" s="34">
        <f t="shared" si="6"/>
        <v>98960.06537685009</v>
      </c>
      <c r="AA45">
        <f t="shared" si="2"/>
        <v>57.396837918573056</v>
      </c>
      <c r="AB45" s="99">
        <v>654</v>
      </c>
      <c r="AD45" s="98"/>
      <c r="AE45" s="98"/>
      <c r="AG45">
        <f t="shared" si="0"/>
        <v>0.00011163</v>
      </c>
      <c r="AH45" s="89">
        <f t="shared" si="1"/>
        <v>0.00069163</v>
      </c>
      <c r="AI45" s="34">
        <f t="shared" si="3"/>
        <v>98929.26828037434</v>
      </c>
      <c r="AJ45">
        <f t="shared" si="4"/>
        <v>68.4224498207553</v>
      </c>
    </row>
    <row r="46" spans="1:36" ht="12.75" customHeight="1">
      <c r="A46" s="8"/>
      <c r="B46" s="32">
        <v>31</v>
      </c>
      <c r="C46" s="43"/>
      <c r="D46" s="34">
        <v>98903</v>
      </c>
      <c r="E46" s="44"/>
      <c r="F46" s="36">
        <v>59</v>
      </c>
      <c r="G46" s="44"/>
      <c r="H46" s="37">
        <v>0.9994</v>
      </c>
      <c r="I46" s="44"/>
      <c r="J46" s="37">
        <v>0.0006</v>
      </c>
      <c r="K46" s="44"/>
      <c r="L46" s="37">
        <v>0.00059</v>
      </c>
      <c r="M46" s="44"/>
      <c r="N46" s="34">
        <v>98874</v>
      </c>
      <c r="O46" s="45"/>
      <c r="P46" s="39">
        <v>4990661</v>
      </c>
      <c r="Q46" s="40"/>
      <c r="R46" s="41">
        <v>50.46</v>
      </c>
      <c r="S46" s="46"/>
      <c r="T46" s="95"/>
      <c r="U46" s="8"/>
      <c r="V46" s="32">
        <v>31</v>
      </c>
      <c r="W46" s="43"/>
      <c r="X46">
        <v>0.61</v>
      </c>
      <c r="Y46" s="90">
        <v>0.0006</v>
      </c>
      <c r="Z46" s="34">
        <f t="shared" si="6"/>
        <v>98902.66853893152</v>
      </c>
      <c r="AA46">
        <f t="shared" si="2"/>
        <v>59.341601123358906</v>
      </c>
      <c r="AB46" s="99">
        <v>674</v>
      </c>
      <c r="AD46" s="98"/>
      <c r="AE46" s="98"/>
      <c r="AG46">
        <f t="shared" si="0"/>
        <v>0.00011163</v>
      </c>
      <c r="AH46" s="89">
        <f t="shared" si="1"/>
        <v>0.00071163</v>
      </c>
      <c r="AI46" s="34">
        <f t="shared" si="3"/>
        <v>98860.84583055358</v>
      </c>
      <c r="AJ46">
        <f t="shared" si="4"/>
        <v>70.35234371839684</v>
      </c>
    </row>
    <row r="47" spans="1:36" ht="12.75" customHeight="1">
      <c r="A47" s="8"/>
      <c r="B47" s="32">
        <v>32</v>
      </c>
      <c r="C47" s="43"/>
      <c r="D47" s="34">
        <v>98844</v>
      </c>
      <c r="E47" s="44"/>
      <c r="F47" s="36">
        <v>61</v>
      </c>
      <c r="G47" s="44"/>
      <c r="H47" s="37">
        <v>0.99938</v>
      </c>
      <c r="I47" s="44"/>
      <c r="J47" s="37">
        <v>0.00062</v>
      </c>
      <c r="K47" s="44"/>
      <c r="L47" s="37">
        <v>0.00061</v>
      </c>
      <c r="M47" s="44"/>
      <c r="N47" s="34">
        <v>98814</v>
      </c>
      <c r="O47" s="45"/>
      <c r="P47" s="39">
        <v>4891787</v>
      </c>
      <c r="Q47" s="40"/>
      <c r="R47" s="41">
        <v>49.49</v>
      </c>
      <c r="S47" s="46"/>
      <c r="T47" s="95"/>
      <c r="U47" s="8"/>
      <c r="V47" s="32">
        <v>32</v>
      </c>
      <c r="W47" s="43"/>
      <c r="X47">
        <v>0.61</v>
      </c>
      <c r="Y47" s="90">
        <v>0.00062</v>
      </c>
      <c r="Z47" s="34">
        <f t="shared" si="6"/>
        <v>98843.32693780816</v>
      </c>
      <c r="AA47">
        <f t="shared" si="2"/>
        <v>61.28286270144106</v>
      </c>
      <c r="AB47" s="99">
        <v>691</v>
      </c>
      <c r="AD47" s="98"/>
      <c r="AE47" s="98"/>
      <c r="AG47">
        <f t="shared" si="0"/>
        <v>0.00011163</v>
      </c>
      <c r="AH47" s="89">
        <f t="shared" si="1"/>
        <v>0.00073163</v>
      </c>
      <c r="AI47" s="34">
        <f t="shared" si="3"/>
        <v>98790.49348683518</v>
      </c>
      <c r="AJ47">
        <f t="shared" si="4"/>
        <v>72.27808874977323</v>
      </c>
    </row>
    <row r="48" spans="1:36" ht="12.75" customHeight="1">
      <c r="A48" s="8"/>
      <c r="B48" s="32">
        <v>33</v>
      </c>
      <c r="C48" s="43"/>
      <c r="D48" s="34">
        <v>98783</v>
      </c>
      <c r="E48" s="44"/>
      <c r="F48" s="36">
        <v>65</v>
      </c>
      <c r="G48" s="44"/>
      <c r="H48" s="37">
        <v>0.99934</v>
      </c>
      <c r="I48" s="44"/>
      <c r="J48" s="37">
        <v>0.00066</v>
      </c>
      <c r="K48" s="44"/>
      <c r="L48" s="37">
        <v>0.00064</v>
      </c>
      <c r="M48" s="44"/>
      <c r="N48" s="34">
        <v>98751</v>
      </c>
      <c r="O48" s="45"/>
      <c r="P48" s="39">
        <v>4792973</v>
      </c>
      <c r="Q48" s="40"/>
      <c r="R48" s="41">
        <v>48.52</v>
      </c>
      <c r="S48" s="46"/>
      <c r="T48" s="95"/>
      <c r="U48" s="8"/>
      <c r="V48" s="32">
        <v>33</v>
      </c>
      <c r="W48" s="43"/>
      <c r="X48">
        <v>0.61</v>
      </c>
      <c r="Y48" s="90">
        <v>0.00066</v>
      </c>
      <c r="Z48" s="34">
        <f t="shared" si="6"/>
        <v>98782.04407510672</v>
      </c>
      <c r="AA48">
        <f t="shared" si="2"/>
        <v>65.19614908957044</v>
      </c>
      <c r="AB48" s="99">
        <v>702</v>
      </c>
      <c r="AD48" s="98"/>
      <c r="AE48" s="98"/>
      <c r="AG48">
        <f t="shared" si="0"/>
        <v>0.00011163</v>
      </c>
      <c r="AH48" s="89">
        <f t="shared" si="1"/>
        <v>0.00077163</v>
      </c>
      <c r="AI48" s="34">
        <f t="shared" si="3"/>
        <v>98718.2153980854</v>
      </c>
      <c r="AJ48">
        <f t="shared" si="4"/>
        <v>76.17393654762465</v>
      </c>
    </row>
    <row r="49" spans="1:36" ht="12.75" customHeight="1">
      <c r="A49" s="8"/>
      <c r="B49" s="32">
        <v>34</v>
      </c>
      <c r="C49" s="43"/>
      <c r="D49" s="34">
        <v>98718</v>
      </c>
      <c r="E49" s="44"/>
      <c r="F49" s="36">
        <v>69</v>
      </c>
      <c r="G49" s="44"/>
      <c r="H49" s="37">
        <v>0.9993</v>
      </c>
      <c r="I49" s="44"/>
      <c r="J49" s="37">
        <v>0.0007</v>
      </c>
      <c r="K49" s="44"/>
      <c r="L49" s="37">
        <v>0.00068</v>
      </c>
      <c r="M49" s="44"/>
      <c r="N49" s="34">
        <v>98684</v>
      </c>
      <c r="O49" s="45"/>
      <c r="P49" s="39">
        <v>4694222</v>
      </c>
      <c r="Q49" s="40"/>
      <c r="R49" s="41">
        <v>47.55</v>
      </c>
      <c r="S49" s="46"/>
      <c r="T49" s="95"/>
      <c r="U49" s="8"/>
      <c r="V49" s="32">
        <v>34</v>
      </c>
      <c r="W49" s="43"/>
      <c r="X49">
        <v>0.61</v>
      </c>
      <c r="Y49" s="90">
        <v>0.0007</v>
      </c>
      <c r="Z49" s="34">
        <f t="shared" si="6"/>
        <v>98716.84792601714</v>
      </c>
      <c r="AA49">
        <f t="shared" si="2"/>
        <v>69.101793548212</v>
      </c>
      <c r="AB49" s="99">
        <v>726</v>
      </c>
      <c r="AD49" s="98"/>
      <c r="AE49" s="98"/>
      <c r="AG49">
        <f t="shared" si="0"/>
        <v>0.00011163</v>
      </c>
      <c r="AH49" s="89">
        <f t="shared" si="1"/>
        <v>0.00081163</v>
      </c>
      <c r="AI49" s="34">
        <f t="shared" si="3"/>
        <v>98642.04146153778</v>
      </c>
      <c r="AJ49">
        <f t="shared" si="4"/>
        <v>80.06084011142791</v>
      </c>
    </row>
    <row r="50" spans="1:36" ht="12.75" customHeight="1">
      <c r="A50" s="8"/>
      <c r="B50" s="32">
        <v>35</v>
      </c>
      <c r="C50" s="43"/>
      <c r="D50" s="34">
        <v>98649</v>
      </c>
      <c r="E50" s="44"/>
      <c r="F50" s="36">
        <v>73</v>
      </c>
      <c r="G50" s="44"/>
      <c r="H50" s="37">
        <v>0.99926</v>
      </c>
      <c r="I50" s="44"/>
      <c r="J50" s="37">
        <v>0.00074</v>
      </c>
      <c r="K50" s="44"/>
      <c r="L50" s="37">
        <v>0.00072</v>
      </c>
      <c r="M50" s="44"/>
      <c r="N50" s="34">
        <v>98613</v>
      </c>
      <c r="O50" s="45"/>
      <c r="P50" s="39">
        <v>4595538</v>
      </c>
      <c r="Q50" s="40"/>
      <c r="R50" s="41">
        <v>46.58</v>
      </c>
      <c r="S50" s="46"/>
      <c r="T50" s="95"/>
      <c r="U50" s="8"/>
      <c r="V50" s="32">
        <v>35</v>
      </c>
      <c r="W50" s="43"/>
      <c r="X50">
        <v>0.61</v>
      </c>
      <c r="Y50" s="90">
        <v>0.00074</v>
      </c>
      <c r="Z50" s="34">
        <f t="shared" si="6"/>
        <v>98647.74613246894</v>
      </c>
      <c r="AA50">
        <f t="shared" si="2"/>
        <v>72.99933213802701</v>
      </c>
      <c r="AB50" s="99">
        <v>747</v>
      </c>
      <c r="AD50" s="98"/>
      <c r="AE50" s="98"/>
      <c r="AG50">
        <f t="shared" si="0"/>
        <v>0.00011163</v>
      </c>
      <c r="AH50" s="89">
        <f t="shared" si="1"/>
        <v>0.00085163</v>
      </c>
      <c r="AI50" s="34">
        <f t="shared" si="3"/>
        <v>98561.98062142635</v>
      </c>
      <c r="AJ50">
        <f t="shared" si="4"/>
        <v>83.93833955662532</v>
      </c>
    </row>
    <row r="51" spans="1:36" ht="12.75" customHeight="1">
      <c r="A51" s="8"/>
      <c r="B51" s="32">
        <v>36</v>
      </c>
      <c r="C51" s="43"/>
      <c r="D51" s="34">
        <v>98576</v>
      </c>
      <c r="E51" s="44"/>
      <c r="F51" s="36">
        <v>75</v>
      </c>
      <c r="G51" s="44"/>
      <c r="H51" s="37">
        <v>0.99924</v>
      </c>
      <c r="I51" s="44"/>
      <c r="J51" s="37">
        <v>0.00076</v>
      </c>
      <c r="K51" s="44"/>
      <c r="L51" s="37">
        <v>0.00075</v>
      </c>
      <c r="M51" s="44"/>
      <c r="N51" s="34">
        <v>98539</v>
      </c>
      <c r="O51" s="45"/>
      <c r="P51" s="39">
        <v>4496925</v>
      </c>
      <c r="Q51" s="40"/>
      <c r="R51" s="41">
        <v>45.62</v>
      </c>
      <c r="S51" s="46"/>
      <c r="T51" s="95"/>
      <c r="U51" s="8"/>
      <c r="V51" s="32">
        <v>36</v>
      </c>
      <c r="W51" s="43"/>
      <c r="X51">
        <v>0.61</v>
      </c>
      <c r="Y51" s="90">
        <v>0.00076</v>
      </c>
      <c r="Z51" s="34">
        <f t="shared" si="6"/>
        <v>98574.7468003309</v>
      </c>
      <c r="AA51">
        <f t="shared" si="2"/>
        <v>74.91680756825149</v>
      </c>
      <c r="AB51" s="99">
        <v>758</v>
      </c>
      <c r="AD51" s="98"/>
      <c r="AE51" s="98"/>
      <c r="AG51">
        <f t="shared" si="0"/>
        <v>0.00011163</v>
      </c>
      <c r="AH51" s="89">
        <f t="shared" si="1"/>
        <v>0.0008716300000000001</v>
      </c>
      <c r="AI51" s="34">
        <f t="shared" si="3"/>
        <v>98478.04228186973</v>
      </c>
      <c r="AJ51">
        <f t="shared" si="4"/>
        <v>85.83641599414612</v>
      </c>
    </row>
    <row r="52" spans="1:36" ht="12.75" customHeight="1">
      <c r="A52" s="8"/>
      <c r="B52" s="32">
        <v>37</v>
      </c>
      <c r="C52" s="43"/>
      <c r="D52" s="34">
        <v>98501</v>
      </c>
      <c r="E52" s="44"/>
      <c r="F52" s="36">
        <v>78</v>
      </c>
      <c r="G52" s="44"/>
      <c r="H52" s="37">
        <v>0.9992</v>
      </c>
      <c r="I52" s="44"/>
      <c r="J52" s="37">
        <v>0.0008</v>
      </c>
      <c r="K52" s="44"/>
      <c r="L52" s="37">
        <v>0.00078</v>
      </c>
      <c r="M52" s="44"/>
      <c r="N52" s="34">
        <v>98462</v>
      </c>
      <c r="O52" s="45"/>
      <c r="P52" s="39">
        <v>4398387</v>
      </c>
      <c r="Q52" s="40"/>
      <c r="R52" s="41">
        <v>44.65</v>
      </c>
      <c r="S52" s="46"/>
      <c r="T52" s="95"/>
      <c r="U52" s="8"/>
      <c r="V52" s="32">
        <v>37</v>
      </c>
      <c r="W52" s="43"/>
      <c r="X52">
        <v>0.61</v>
      </c>
      <c r="Y52" s="90">
        <v>0.0008</v>
      </c>
      <c r="Z52" s="34">
        <f t="shared" si="6"/>
        <v>98499.82999276265</v>
      </c>
      <c r="AA52">
        <f t="shared" si="2"/>
        <v>78.79986399421013</v>
      </c>
      <c r="AB52" s="99">
        <v>758</v>
      </c>
      <c r="AD52" s="98"/>
      <c r="AE52" s="98"/>
      <c r="AG52">
        <f t="shared" si="0"/>
        <v>0.00011163</v>
      </c>
      <c r="AH52" s="89">
        <f t="shared" si="1"/>
        <v>0.0009116300000000001</v>
      </c>
      <c r="AI52" s="34">
        <f t="shared" si="3"/>
        <v>98392.20586587559</v>
      </c>
      <c r="AJ52">
        <f t="shared" si="4"/>
        <v>89.69728663350817</v>
      </c>
    </row>
    <row r="53" spans="1:36" ht="12.75" customHeight="1">
      <c r="A53" s="8"/>
      <c r="B53" s="32">
        <v>38</v>
      </c>
      <c r="C53" s="43"/>
      <c r="D53" s="34">
        <v>98423</v>
      </c>
      <c r="E53" s="44"/>
      <c r="F53" s="36">
        <v>84</v>
      </c>
      <c r="G53" s="44"/>
      <c r="H53" s="37">
        <v>0.99915</v>
      </c>
      <c r="I53" s="44"/>
      <c r="J53" s="37">
        <v>0.00085</v>
      </c>
      <c r="K53" s="44"/>
      <c r="L53" s="37">
        <v>0.00082</v>
      </c>
      <c r="M53" s="44"/>
      <c r="N53" s="34">
        <v>98381</v>
      </c>
      <c r="O53" s="45"/>
      <c r="P53" s="39">
        <v>4299925</v>
      </c>
      <c r="Q53" s="40"/>
      <c r="R53" s="41">
        <v>43.69</v>
      </c>
      <c r="S53" s="46"/>
      <c r="T53" s="95"/>
      <c r="U53" s="8"/>
      <c r="V53" s="32">
        <v>38</v>
      </c>
      <c r="W53" s="43"/>
      <c r="X53">
        <v>0.61</v>
      </c>
      <c r="Y53" s="90">
        <v>0.00085</v>
      </c>
      <c r="Z53" s="34">
        <f t="shared" si="6"/>
        <v>98421.03012876844</v>
      </c>
      <c r="AA53">
        <f t="shared" si="2"/>
        <v>83.65787560945317</v>
      </c>
      <c r="AB53" s="99">
        <v>766</v>
      </c>
      <c r="AD53" s="98"/>
      <c r="AE53" s="98"/>
      <c r="AG53">
        <f t="shared" si="0"/>
        <v>0.00011163</v>
      </c>
      <c r="AH53" s="89">
        <f t="shared" si="1"/>
        <v>0.00096163</v>
      </c>
      <c r="AI53" s="34">
        <f t="shared" si="3"/>
        <v>98302.50857924207</v>
      </c>
      <c r="AJ53">
        <f t="shared" si="4"/>
        <v>94.53064132505655</v>
      </c>
    </row>
    <row r="54" spans="1:36" ht="12.75" customHeight="1">
      <c r="A54" s="8"/>
      <c r="B54" s="32">
        <v>39</v>
      </c>
      <c r="C54" s="43"/>
      <c r="D54" s="34">
        <v>98338</v>
      </c>
      <c r="E54" s="44"/>
      <c r="F54" s="36">
        <v>93</v>
      </c>
      <c r="G54" s="44"/>
      <c r="H54" s="37">
        <v>0.99905</v>
      </c>
      <c r="I54" s="44"/>
      <c r="J54" s="37">
        <v>0.00095</v>
      </c>
      <c r="K54" s="44"/>
      <c r="L54" s="37">
        <v>0.0009</v>
      </c>
      <c r="M54" s="44"/>
      <c r="N54" s="34">
        <v>98293</v>
      </c>
      <c r="O54" s="45"/>
      <c r="P54" s="39">
        <v>4201543</v>
      </c>
      <c r="Q54" s="40"/>
      <c r="R54" s="41">
        <v>42.73</v>
      </c>
      <c r="S54" s="46"/>
      <c r="T54" s="95"/>
      <c r="U54" s="8"/>
      <c r="V54" s="32">
        <v>39</v>
      </c>
      <c r="W54" s="43"/>
      <c r="X54">
        <v>0.61</v>
      </c>
      <c r="Y54" s="90">
        <v>0.00095</v>
      </c>
      <c r="Z54" s="34">
        <f t="shared" si="6"/>
        <v>98337.37225315899</v>
      </c>
      <c r="AA54">
        <f t="shared" si="2"/>
        <v>93.42050364050104</v>
      </c>
      <c r="AB54" s="99">
        <v>799</v>
      </c>
      <c r="AD54" s="98"/>
      <c r="AE54" s="98"/>
      <c r="AG54">
        <f t="shared" si="0"/>
        <v>0.00011163</v>
      </c>
      <c r="AH54" s="89">
        <f t="shared" si="1"/>
        <v>0.00106163</v>
      </c>
      <c r="AI54" s="34">
        <f t="shared" si="3"/>
        <v>98207.97793791702</v>
      </c>
      <c r="AJ54">
        <f t="shared" si="4"/>
        <v>104.26053561823085</v>
      </c>
    </row>
    <row r="55" spans="1:36" ht="12.75" customHeight="1">
      <c r="A55" s="8"/>
      <c r="B55" s="32">
        <v>40</v>
      </c>
      <c r="C55" s="43"/>
      <c r="D55" s="34">
        <v>98245</v>
      </c>
      <c r="E55" s="44"/>
      <c r="F55" s="36">
        <v>103</v>
      </c>
      <c r="G55" s="44"/>
      <c r="H55" s="37">
        <v>0.99895</v>
      </c>
      <c r="I55" s="44"/>
      <c r="J55" s="37">
        <v>0.00105</v>
      </c>
      <c r="K55" s="44"/>
      <c r="L55" s="37">
        <v>0.001</v>
      </c>
      <c r="M55" s="44"/>
      <c r="N55" s="34">
        <v>98195</v>
      </c>
      <c r="O55" s="45"/>
      <c r="P55" s="39">
        <v>4103251</v>
      </c>
      <c r="Q55" s="40"/>
      <c r="R55" s="41">
        <v>41.77</v>
      </c>
      <c r="S55" s="46"/>
      <c r="T55" s="95"/>
      <c r="U55" s="8"/>
      <c r="V55" s="32">
        <v>40</v>
      </c>
      <c r="W55" s="43"/>
      <c r="X55">
        <v>2.07</v>
      </c>
      <c r="Y55" s="90">
        <v>0.00105</v>
      </c>
      <c r="Z55" s="34">
        <f t="shared" si="6"/>
        <v>98243.95174951848</v>
      </c>
      <c r="AA55">
        <f t="shared" si="2"/>
        <v>103.1561493369944</v>
      </c>
      <c r="AB55" s="99">
        <v>820</v>
      </c>
      <c r="AD55" s="98"/>
      <c r="AE55" s="98"/>
      <c r="AG55">
        <f t="shared" si="0"/>
        <v>0.00037881</v>
      </c>
      <c r="AH55" s="89">
        <f t="shared" si="1"/>
        <v>0.00142881</v>
      </c>
      <c r="AI55" s="34">
        <f t="shared" si="3"/>
        <v>98103.71740229879</v>
      </c>
      <c r="AJ55">
        <f t="shared" si="4"/>
        <v>140.17157246157853</v>
      </c>
    </row>
    <row r="56" spans="1:36" ht="12.75" customHeight="1">
      <c r="A56" s="8"/>
      <c r="B56" s="32">
        <v>41</v>
      </c>
      <c r="C56" s="43"/>
      <c r="D56" s="34">
        <v>98142</v>
      </c>
      <c r="E56" s="44"/>
      <c r="F56" s="36">
        <v>113</v>
      </c>
      <c r="G56" s="44"/>
      <c r="H56" s="37">
        <v>0.99885</v>
      </c>
      <c r="I56" s="44"/>
      <c r="J56" s="37">
        <v>0.00115</v>
      </c>
      <c r="K56" s="44"/>
      <c r="L56" s="37">
        <v>0.0011</v>
      </c>
      <c r="M56" s="44"/>
      <c r="N56" s="34">
        <v>98086</v>
      </c>
      <c r="O56" s="45"/>
      <c r="P56" s="39">
        <v>4005056</v>
      </c>
      <c r="Q56" s="40"/>
      <c r="R56" s="41">
        <v>40.81</v>
      </c>
      <c r="S56" s="46"/>
      <c r="T56" s="95"/>
      <c r="U56" s="8"/>
      <c r="V56" s="32">
        <v>41</v>
      </c>
      <c r="W56" s="43"/>
      <c r="X56">
        <v>2.07</v>
      </c>
      <c r="Y56" s="90">
        <v>0.00115</v>
      </c>
      <c r="Z56" s="34">
        <f t="shared" si="6"/>
        <v>98140.79560018149</v>
      </c>
      <c r="AA56">
        <f t="shared" si="2"/>
        <v>112.8619149402087</v>
      </c>
      <c r="AB56" s="99">
        <v>851</v>
      </c>
      <c r="AD56" s="98"/>
      <c r="AE56" s="98"/>
      <c r="AG56">
        <f t="shared" si="0"/>
        <v>0.00037881</v>
      </c>
      <c r="AH56" s="89">
        <f t="shared" si="1"/>
        <v>0.00152881</v>
      </c>
      <c r="AI56" s="34">
        <f t="shared" si="3"/>
        <v>97963.54582983721</v>
      </c>
      <c r="AJ56">
        <f t="shared" si="4"/>
        <v>149.76764850011344</v>
      </c>
    </row>
    <row r="57" spans="1:36" ht="12.75" customHeight="1">
      <c r="A57" s="8"/>
      <c r="B57" s="32">
        <v>42</v>
      </c>
      <c r="C57" s="43"/>
      <c r="D57" s="34">
        <v>98029</v>
      </c>
      <c r="E57" s="44"/>
      <c r="F57" s="36">
        <v>122</v>
      </c>
      <c r="G57" s="44"/>
      <c r="H57" s="37">
        <v>0.99876</v>
      </c>
      <c r="I57" s="44"/>
      <c r="J57" s="37">
        <v>0.00124</v>
      </c>
      <c r="K57" s="44"/>
      <c r="L57" s="37">
        <v>0.0012</v>
      </c>
      <c r="M57" s="44"/>
      <c r="N57" s="34">
        <v>97969</v>
      </c>
      <c r="O57" s="45"/>
      <c r="P57" s="39">
        <v>3906970</v>
      </c>
      <c r="Q57" s="40"/>
      <c r="R57" s="41">
        <v>39.86</v>
      </c>
      <c r="S57" s="46"/>
      <c r="T57" s="95"/>
      <c r="U57" s="8"/>
      <c r="V57" s="32">
        <v>42</v>
      </c>
      <c r="W57" s="43"/>
      <c r="X57">
        <v>2.07</v>
      </c>
      <c r="Y57" s="90">
        <v>0.00124</v>
      </c>
      <c r="Z57" s="34">
        <f t="shared" si="6"/>
        <v>98027.93368524128</v>
      </c>
      <c r="AA57">
        <f t="shared" si="2"/>
        <v>121.55463776969918</v>
      </c>
      <c r="AB57" s="99">
        <v>874</v>
      </c>
      <c r="AD57" s="98"/>
      <c r="AE57" s="98"/>
      <c r="AG57">
        <f t="shared" si="0"/>
        <v>0.00037881</v>
      </c>
      <c r="AH57" s="89">
        <f t="shared" si="1"/>
        <v>0.00161881</v>
      </c>
      <c r="AI57" s="34">
        <f t="shared" si="3"/>
        <v>97813.7781813371</v>
      </c>
      <c r="AJ57">
        <f t="shared" si="4"/>
        <v>158.34192225773032</v>
      </c>
    </row>
    <row r="58" spans="1:36" ht="12.75" customHeight="1">
      <c r="A58" s="8"/>
      <c r="B58" s="32">
        <v>43</v>
      </c>
      <c r="C58" s="43"/>
      <c r="D58" s="34">
        <v>97907</v>
      </c>
      <c r="E58" s="44"/>
      <c r="F58" s="36">
        <v>131</v>
      </c>
      <c r="G58" s="44"/>
      <c r="H58" s="37">
        <v>0.99866</v>
      </c>
      <c r="I58" s="44"/>
      <c r="J58" s="37">
        <v>0.00134</v>
      </c>
      <c r="K58" s="44"/>
      <c r="L58" s="37">
        <v>0.00129</v>
      </c>
      <c r="M58" s="44"/>
      <c r="N58" s="34">
        <v>97842</v>
      </c>
      <c r="O58" s="45"/>
      <c r="P58" s="39">
        <v>3809001</v>
      </c>
      <c r="Q58" s="40"/>
      <c r="R58" s="41">
        <v>38.9</v>
      </c>
      <c r="S58" s="46"/>
      <c r="T58" s="95"/>
      <c r="U58" s="8"/>
      <c r="V58" s="32">
        <v>43</v>
      </c>
      <c r="W58" s="43"/>
      <c r="X58">
        <v>2.07</v>
      </c>
      <c r="Y58" s="90">
        <v>0.00134</v>
      </c>
      <c r="Z58" s="34">
        <f t="shared" si="6"/>
        <v>97906.37904747158</v>
      </c>
      <c r="AA58">
        <f t="shared" si="2"/>
        <v>131.1945479236119</v>
      </c>
      <c r="AB58" s="99">
        <v>916</v>
      </c>
      <c r="AD58" s="98"/>
      <c r="AE58" s="98"/>
      <c r="AG58">
        <f t="shared" si="0"/>
        <v>0.00037881</v>
      </c>
      <c r="AH58" s="89">
        <f t="shared" si="1"/>
        <v>0.00171881</v>
      </c>
      <c r="AI58" s="34">
        <f t="shared" si="3"/>
        <v>97655.43625907936</v>
      </c>
      <c r="AJ58">
        <f t="shared" si="4"/>
        <v>167.8511403964682</v>
      </c>
    </row>
    <row r="59" spans="1:36" s="98" customFormat="1" ht="12.75" customHeight="1">
      <c r="A59" s="8"/>
      <c r="B59" s="32">
        <v>44</v>
      </c>
      <c r="C59" s="43"/>
      <c r="D59" s="34">
        <v>97776</v>
      </c>
      <c r="E59" s="44"/>
      <c r="F59" s="36">
        <v>144</v>
      </c>
      <c r="G59" s="44"/>
      <c r="H59" s="37">
        <v>0.99853</v>
      </c>
      <c r="I59" s="44"/>
      <c r="J59" s="37">
        <v>0.00147</v>
      </c>
      <c r="K59" s="44"/>
      <c r="L59" s="37">
        <v>0.0014</v>
      </c>
      <c r="M59" s="44"/>
      <c r="N59" s="34">
        <v>97705</v>
      </c>
      <c r="O59" s="45"/>
      <c r="P59" s="39">
        <v>3711159</v>
      </c>
      <c r="Q59" s="40"/>
      <c r="R59" s="41">
        <v>37.96</v>
      </c>
      <c r="S59" s="46"/>
      <c r="T59" s="95"/>
      <c r="U59" s="8"/>
      <c r="V59" s="32">
        <v>44</v>
      </c>
      <c r="W59" s="43"/>
      <c r="X59" s="98">
        <v>2.07</v>
      </c>
      <c r="Y59" s="37">
        <v>0.00147</v>
      </c>
      <c r="Z59" s="34">
        <f>+Z58-+AA58</f>
        <v>97775.18449954796</v>
      </c>
      <c r="AA59" s="98">
        <f>+Z59*Y59</f>
        <v>143.7295212143355</v>
      </c>
      <c r="AB59" s="99">
        <v>956</v>
      </c>
      <c r="AG59" s="98">
        <f>+X59*$AG$8</f>
        <v>0.00037881</v>
      </c>
      <c r="AH59" s="89">
        <f>+Y59+AG59</f>
        <v>0.00184881</v>
      </c>
      <c r="AI59" s="34">
        <f>+AI58-+AJ58</f>
        <v>97487.5851186829</v>
      </c>
      <c r="AJ59" s="98">
        <f>+AI59*AH59</f>
        <v>180.23602224327212</v>
      </c>
    </row>
    <row r="60" spans="1:36" ht="12.75" customHeight="1">
      <c r="A60" s="8"/>
      <c r="B60" s="32">
        <v>45</v>
      </c>
      <c r="C60" s="43"/>
      <c r="D60" s="34">
        <v>97632</v>
      </c>
      <c r="E60" s="44"/>
      <c r="F60" s="36">
        <v>159</v>
      </c>
      <c r="G60" s="44"/>
      <c r="H60" s="37">
        <v>0.99837</v>
      </c>
      <c r="I60" s="44"/>
      <c r="J60" s="37">
        <v>0.00163</v>
      </c>
      <c r="K60" s="44"/>
      <c r="L60" s="37">
        <v>0.00155</v>
      </c>
      <c r="M60" s="44"/>
      <c r="N60" s="34">
        <v>97554</v>
      </c>
      <c r="O60" s="45"/>
      <c r="P60" s="39">
        <v>3613454</v>
      </c>
      <c r="Q60" s="40"/>
      <c r="R60" s="41">
        <v>37.01</v>
      </c>
      <c r="S60" s="46"/>
      <c r="T60" s="95"/>
      <c r="U60" s="8"/>
      <c r="V60" s="32">
        <v>45</v>
      </c>
      <c r="W60" s="43"/>
      <c r="X60">
        <v>2.07</v>
      </c>
      <c r="Y60" s="90">
        <v>0.00163</v>
      </c>
      <c r="Z60" s="34">
        <f>+Z59-+AA59</f>
        <v>97631.45497833363</v>
      </c>
      <c r="AA60" s="98">
        <f>+Z60*Y60</f>
        <v>159.1392716146838</v>
      </c>
      <c r="AB60" s="99">
        <v>1009</v>
      </c>
      <c r="AD60" s="98"/>
      <c r="AE60" s="98"/>
      <c r="AG60">
        <f t="shared" si="0"/>
        <v>0.00037881</v>
      </c>
      <c r="AH60" s="89">
        <f t="shared" si="1"/>
        <v>0.0020088099999999998</v>
      </c>
      <c r="AI60" s="34">
        <f>+AI59-+AJ59</f>
        <v>97307.34909643962</v>
      </c>
      <c r="AJ60" s="98">
        <f>+AI60*AH60</f>
        <v>195.47197593841884</v>
      </c>
    </row>
    <row r="61" spans="1:36" ht="12.75" customHeight="1">
      <c r="A61" s="8"/>
      <c r="B61" s="32">
        <v>46</v>
      </c>
      <c r="C61" s="43"/>
      <c r="D61" s="34">
        <v>97473</v>
      </c>
      <c r="E61" s="44"/>
      <c r="F61" s="36">
        <v>176</v>
      </c>
      <c r="G61" s="44"/>
      <c r="H61" s="37">
        <v>0.99819</v>
      </c>
      <c r="I61" s="44"/>
      <c r="J61" s="37">
        <v>0.00181</v>
      </c>
      <c r="K61" s="44"/>
      <c r="L61" s="37">
        <v>0.00171</v>
      </c>
      <c r="M61" s="44"/>
      <c r="N61" s="34">
        <v>97386</v>
      </c>
      <c r="O61" s="45"/>
      <c r="P61" s="39">
        <v>3515900</v>
      </c>
      <c r="Q61" s="40"/>
      <c r="R61" s="41">
        <v>36.07</v>
      </c>
      <c r="S61" s="46"/>
      <c r="T61" s="95"/>
      <c r="U61" s="8"/>
      <c r="V61" s="32">
        <v>46</v>
      </c>
      <c r="W61" s="43"/>
      <c r="X61">
        <v>2.07</v>
      </c>
      <c r="Y61" s="90">
        <v>0.00181</v>
      </c>
      <c r="Z61" s="34">
        <f>+Z60-+AA60</f>
        <v>97472.31570671895</v>
      </c>
      <c r="AA61" s="98">
        <f>+Z61*Y61</f>
        <v>176.42489142916128</v>
      </c>
      <c r="AB61" s="99">
        <v>1022</v>
      </c>
      <c r="AD61" s="98"/>
      <c r="AE61" s="98"/>
      <c r="AG61">
        <f t="shared" si="0"/>
        <v>0.00037881</v>
      </c>
      <c r="AH61" s="89">
        <f t="shared" si="1"/>
        <v>0.00218881</v>
      </c>
      <c r="AI61" s="34">
        <f t="shared" si="3"/>
        <v>97111.8771205012</v>
      </c>
      <c r="AJ61">
        <f t="shared" si="4"/>
        <v>212.55944776012421</v>
      </c>
    </row>
    <row r="62" spans="1:36" ht="12.75" customHeight="1">
      <c r="A62" s="8"/>
      <c r="B62" s="32">
        <v>47</v>
      </c>
      <c r="C62" s="43"/>
      <c r="D62" s="34">
        <v>97297</v>
      </c>
      <c r="E62" s="44"/>
      <c r="F62" s="36">
        <v>195</v>
      </c>
      <c r="G62" s="44"/>
      <c r="H62" s="37">
        <v>0.998</v>
      </c>
      <c r="I62" s="44"/>
      <c r="J62" s="37">
        <v>0.002</v>
      </c>
      <c r="K62" s="44"/>
      <c r="L62" s="37">
        <v>0.0019</v>
      </c>
      <c r="M62" s="44"/>
      <c r="N62" s="34">
        <v>97201</v>
      </c>
      <c r="O62" s="45"/>
      <c r="P62" s="39">
        <v>3418514</v>
      </c>
      <c r="Q62" s="40"/>
      <c r="R62" s="41">
        <v>35.13</v>
      </c>
      <c r="S62" s="46"/>
      <c r="T62" s="95"/>
      <c r="U62" s="8"/>
      <c r="V62" s="32">
        <v>47</v>
      </c>
      <c r="W62" s="43"/>
      <c r="X62">
        <v>2.07</v>
      </c>
      <c r="Y62" s="90">
        <v>0.002</v>
      </c>
      <c r="Z62" s="34">
        <f>+Z61-+AA61</f>
        <v>97295.89081528978</v>
      </c>
      <c r="AA62" s="98">
        <f>+Z62*Y62</f>
        <v>194.59178163057956</v>
      </c>
      <c r="AB62" s="99">
        <v>1005</v>
      </c>
      <c r="AD62" s="98"/>
      <c r="AE62" s="98"/>
      <c r="AG62">
        <f t="shared" si="0"/>
        <v>0.00037881</v>
      </c>
      <c r="AH62" s="89">
        <f t="shared" si="1"/>
        <v>0.00237881</v>
      </c>
      <c r="AI62" s="34">
        <f t="shared" si="3"/>
        <v>96899.31767274108</v>
      </c>
      <c r="AJ62">
        <f t="shared" si="4"/>
        <v>230.50506587309317</v>
      </c>
    </row>
    <row r="63" spans="1:36" ht="12.75" customHeight="1">
      <c r="A63" s="8"/>
      <c r="B63" s="32">
        <v>48</v>
      </c>
      <c r="C63" s="43"/>
      <c r="D63" s="34">
        <v>97102</v>
      </c>
      <c r="E63" s="44"/>
      <c r="F63" s="36">
        <v>215</v>
      </c>
      <c r="G63" s="44"/>
      <c r="H63" s="37">
        <v>0.99778</v>
      </c>
      <c r="I63" s="44"/>
      <c r="J63" s="37">
        <v>0.00222</v>
      </c>
      <c r="K63" s="44"/>
      <c r="L63" s="37">
        <v>0.00211</v>
      </c>
      <c r="M63" s="44"/>
      <c r="N63" s="34">
        <v>96996</v>
      </c>
      <c r="O63" s="45"/>
      <c r="P63" s="39">
        <v>3321313</v>
      </c>
      <c r="Q63" s="40"/>
      <c r="R63" s="41">
        <v>34.2</v>
      </c>
      <c r="S63" s="46"/>
      <c r="T63" s="95"/>
      <c r="U63" s="8"/>
      <c r="V63" s="32">
        <v>48</v>
      </c>
      <c r="W63" s="43"/>
      <c r="X63">
        <v>2.07</v>
      </c>
      <c r="Y63" s="90">
        <v>0.00222</v>
      </c>
      <c r="Z63" s="34">
        <f t="shared" si="6"/>
        <v>97101.2990336592</v>
      </c>
      <c r="AA63">
        <f t="shared" si="2"/>
        <v>215.56488385472346</v>
      </c>
      <c r="AB63" s="99">
        <v>975</v>
      </c>
      <c r="AD63" s="98"/>
      <c r="AE63" s="98"/>
      <c r="AG63">
        <f t="shared" si="0"/>
        <v>0.00037881</v>
      </c>
      <c r="AH63" s="89">
        <f t="shared" si="1"/>
        <v>0.00259881</v>
      </c>
      <c r="AI63" s="34">
        <f t="shared" si="3"/>
        <v>96668.81260686798</v>
      </c>
      <c r="AJ63">
        <f t="shared" si="4"/>
        <v>251.2238768908546</v>
      </c>
    </row>
    <row r="64" spans="1:36" ht="14.25" customHeight="1" thickBot="1">
      <c r="A64" s="8"/>
      <c r="B64" s="48">
        <v>49</v>
      </c>
      <c r="C64" s="49"/>
      <c r="D64" s="50">
        <v>96887</v>
      </c>
      <c r="E64" s="51"/>
      <c r="F64" s="52">
        <v>236</v>
      </c>
      <c r="G64" s="51"/>
      <c r="H64" s="53">
        <v>0.99757</v>
      </c>
      <c r="I64" s="51"/>
      <c r="J64" s="53">
        <v>0.00243</v>
      </c>
      <c r="K64" s="51"/>
      <c r="L64" s="53">
        <v>0.00233</v>
      </c>
      <c r="M64" s="51"/>
      <c r="N64" s="50">
        <v>96771</v>
      </c>
      <c r="O64" s="54"/>
      <c r="P64" s="55">
        <v>3224317</v>
      </c>
      <c r="Q64" s="56"/>
      <c r="R64" s="57">
        <v>33.28</v>
      </c>
      <c r="S64" s="58"/>
      <c r="T64" s="95"/>
      <c r="U64" s="8"/>
      <c r="V64" s="48">
        <v>49</v>
      </c>
      <c r="W64" s="49"/>
      <c r="X64">
        <v>2.07</v>
      </c>
      <c r="Y64" s="91">
        <v>0.00243</v>
      </c>
      <c r="Z64" s="34">
        <f t="shared" si="6"/>
        <v>96885.73414980448</v>
      </c>
      <c r="AA64">
        <f t="shared" si="2"/>
        <v>235.4323339840249</v>
      </c>
      <c r="AB64" s="99">
        <v>945</v>
      </c>
      <c r="AD64" s="98"/>
      <c r="AE64" s="98"/>
      <c r="AG64">
        <f t="shared" si="0"/>
        <v>0.00037881</v>
      </c>
      <c r="AH64" s="89">
        <f t="shared" si="1"/>
        <v>0.0028088099999999997</v>
      </c>
      <c r="AI64" s="34">
        <f t="shared" si="3"/>
        <v>96417.58872997713</v>
      </c>
      <c r="AJ64">
        <f t="shared" si="4"/>
        <v>270.81868740064704</v>
      </c>
    </row>
    <row r="65" spans="1:36" ht="12.75" customHeight="1">
      <c r="A65" s="8"/>
      <c r="B65" s="59">
        <v>50</v>
      </c>
      <c r="C65" s="60"/>
      <c r="D65" s="61">
        <v>96651</v>
      </c>
      <c r="E65" s="62"/>
      <c r="F65" s="61">
        <v>257</v>
      </c>
      <c r="G65" s="63"/>
      <c r="H65" s="64">
        <v>0.99734</v>
      </c>
      <c r="I65" s="63"/>
      <c r="J65" s="64">
        <v>0.00266</v>
      </c>
      <c r="K65" s="63"/>
      <c r="L65" s="64">
        <v>0.00255</v>
      </c>
      <c r="M65" s="63"/>
      <c r="N65" s="65">
        <v>96524</v>
      </c>
      <c r="O65" s="66"/>
      <c r="P65" s="65">
        <v>3127546</v>
      </c>
      <c r="Q65" s="40"/>
      <c r="R65" s="67">
        <v>32.36</v>
      </c>
      <c r="S65" s="68"/>
      <c r="T65" s="96"/>
      <c r="U65" s="8"/>
      <c r="V65" s="59">
        <v>50</v>
      </c>
      <c r="W65" s="60"/>
      <c r="X65">
        <v>6.18</v>
      </c>
      <c r="Y65" s="92">
        <v>0.00266</v>
      </c>
      <c r="Z65" s="34">
        <f t="shared" si="6"/>
        <v>96650.30181582046</v>
      </c>
      <c r="AA65">
        <f t="shared" si="2"/>
        <v>257.0898028300824</v>
      </c>
      <c r="AB65" s="99">
        <v>928</v>
      </c>
      <c r="AD65" s="98"/>
      <c r="AE65" s="98"/>
      <c r="AG65">
        <f t="shared" si="0"/>
        <v>0.00113094</v>
      </c>
      <c r="AH65" s="89">
        <f t="shared" si="1"/>
        <v>0.00379094</v>
      </c>
      <c r="AI65" s="34">
        <f t="shared" si="3"/>
        <v>96146.77004257648</v>
      </c>
      <c r="AJ65">
        <f t="shared" si="4"/>
        <v>364.4866364252049</v>
      </c>
    </row>
    <row r="66" spans="1:36" ht="12.75" customHeight="1">
      <c r="A66" s="8"/>
      <c r="B66" s="59">
        <v>51</v>
      </c>
      <c r="C66" s="69"/>
      <c r="D66" s="61">
        <v>96394</v>
      </c>
      <c r="E66" s="63"/>
      <c r="F66" s="61">
        <v>283</v>
      </c>
      <c r="G66" s="63"/>
      <c r="H66" s="64">
        <v>0.99707</v>
      </c>
      <c r="I66" s="63"/>
      <c r="J66" s="64">
        <v>0.00293</v>
      </c>
      <c r="K66" s="63"/>
      <c r="L66" s="64">
        <v>0.0028</v>
      </c>
      <c r="M66" s="63"/>
      <c r="N66" s="65">
        <v>96255</v>
      </c>
      <c r="O66" s="70"/>
      <c r="P66" s="65">
        <v>3031022</v>
      </c>
      <c r="Q66" s="40"/>
      <c r="R66" s="67">
        <v>31.44</v>
      </c>
      <c r="S66" s="71"/>
      <c r="T66" s="96"/>
      <c r="U66" s="8"/>
      <c r="V66" s="59">
        <v>51</v>
      </c>
      <c r="W66" s="69"/>
      <c r="X66">
        <v>6.18</v>
      </c>
      <c r="Y66" s="92">
        <v>0.00293</v>
      </c>
      <c r="Z66" s="34">
        <f t="shared" si="6"/>
        <v>96393.21201299038</v>
      </c>
      <c r="AA66">
        <f t="shared" si="2"/>
        <v>282.4321111980618</v>
      </c>
      <c r="AB66" s="99">
        <v>907</v>
      </c>
      <c r="AD66" s="98"/>
      <c r="AE66" s="98"/>
      <c r="AG66">
        <f t="shared" si="0"/>
        <v>0.00113094</v>
      </c>
      <c r="AH66" s="89">
        <f t="shared" si="1"/>
        <v>0.00406094</v>
      </c>
      <c r="AI66" s="34">
        <f t="shared" si="3"/>
        <v>95782.28340615127</v>
      </c>
      <c r="AJ66">
        <f t="shared" si="4"/>
        <v>388.9661059753759</v>
      </c>
    </row>
    <row r="67" spans="1:36" ht="12.75" customHeight="1">
      <c r="A67" s="8"/>
      <c r="B67" s="59">
        <v>52</v>
      </c>
      <c r="C67" s="69"/>
      <c r="D67" s="61">
        <v>96111</v>
      </c>
      <c r="E67" s="63"/>
      <c r="F67" s="61">
        <v>310</v>
      </c>
      <c r="G67" s="63"/>
      <c r="H67" s="64">
        <v>0.99677</v>
      </c>
      <c r="I67" s="63"/>
      <c r="J67" s="64">
        <v>0.00323</v>
      </c>
      <c r="K67" s="63"/>
      <c r="L67" s="64">
        <v>0.00308</v>
      </c>
      <c r="M67" s="63"/>
      <c r="N67" s="65">
        <v>95958</v>
      </c>
      <c r="O67" s="70"/>
      <c r="P67" s="65">
        <v>2934767</v>
      </c>
      <c r="Q67" s="40"/>
      <c r="R67" s="67">
        <v>30.54</v>
      </c>
      <c r="S67" s="71"/>
      <c r="T67" s="96"/>
      <c r="U67" s="8"/>
      <c r="V67" s="59">
        <v>52</v>
      </c>
      <c r="W67" s="69"/>
      <c r="X67">
        <v>6.18</v>
      </c>
      <c r="Y67" s="92">
        <v>0.00323</v>
      </c>
      <c r="Z67" s="34">
        <f t="shared" si="6"/>
        <v>96110.77990179231</v>
      </c>
      <c r="AA67">
        <f t="shared" si="2"/>
        <v>310.43781908278913</v>
      </c>
      <c r="AB67" s="99">
        <v>903</v>
      </c>
      <c r="AD67" s="98"/>
      <c r="AE67" s="98"/>
      <c r="AG67">
        <f t="shared" si="0"/>
        <v>0.00113094</v>
      </c>
      <c r="AH67" s="89">
        <f t="shared" si="1"/>
        <v>0.00436094</v>
      </c>
      <c r="AI67" s="34">
        <f t="shared" si="3"/>
        <v>95393.3173001759</v>
      </c>
      <c r="AJ67">
        <f t="shared" si="4"/>
        <v>416.00453314702906</v>
      </c>
    </row>
    <row r="68" spans="1:36" ht="12.75" customHeight="1">
      <c r="A68" s="8"/>
      <c r="B68" s="59">
        <v>53</v>
      </c>
      <c r="C68" s="69"/>
      <c r="D68" s="61">
        <v>95801</v>
      </c>
      <c r="E68" s="63"/>
      <c r="F68" s="61">
        <v>340</v>
      </c>
      <c r="G68" s="63"/>
      <c r="H68" s="64">
        <v>0.99645</v>
      </c>
      <c r="I68" s="63"/>
      <c r="J68" s="64">
        <v>0.00355</v>
      </c>
      <c r="K68" s="63"/>
      <c r="L68" s="64">
        <v>0.00339</v>
      </c>
      <c r="M68" s="63"/>
      <c r="N68" s="65">
        <v>95634</v>
      </c>
      <c r="O68" s="70"/>
      <c r="P68" s="65">
        <v>2838809</v>
      </c>
      <c r="Q68" s="40"/>
      <c r="R68" s="67">
        <v>29.63</v>
      </c>
      <c r="S68" s="71"/>
      <c r="T68" s="96"/>
      <c r="U68" s="8"/>
      <c r="V68" s="59">
        <v>53</v>
      </c>
      <c r="W68" s="69"/>
      <c r="X68">
        <v>6.18</v>
      </c>
      <c r="Y68" s="92">
        <v>0.00355</v>
      </c>
      <c r="Z68" s="34">
        <f t="shared" si="6"/>
        <v>95800.34208270953</v>
      </c>
      <c r="AA68">
        <f t="shared" si="2"/>
        <v>340.0912143936188</v>
      </c>
      <c r="AB68" s="99">
        <v>703</v>
      </c>
      <c r="AD68" s="98"/>
      <c r="AE68" s="98"/>
      <c r="AG68">
        <f t="shared" si="0"/>
        <v>0.00113094</v>
      </c>
      <c r="AH68" s="89">
        <f t="shared" si="1"/>
        <v>0.00468094</v>
      </c>
      <c r="AI68" s="34">
        <f t="shared" si="3"/>
        <v>94977.31276702887</v>
      </c>
      <c r="AJ68">
        <f t="shared" si="4"/>
        <v>444.58310242369606</v>
      </c>
    </row>
    <row r="69" spans="1:36" ht="12.75" customHeight="1">
      <c r="A69" s="8"/>
      <c r="B69" s="59">
        <v>54</v>
      </c>
      <c r="C69" s="69"/>
      <c r="D69" s="61">
        <v>95461</v>
      </c>
      <c r="E69" s="63"/>
      <c r="F69" s="61">
        <v>373</v>
      </c>
      <c r="G69" s="63"/>
      <c r="H69" s="64">
        <v>0.99609</v>
      </c>
      <c r="I69" s="63"/>
      <c r="J69" s="64">
        <v>0.00391</v>
      </c>
      <c r="K69" s="63"/>
      <c r="L69" s="64">
        <v>0.00373</v>
      </c>
      <c r="M69" s="63"/>
      <c r="N69" s="65">
        <v>95277</v>
      </c>
      <c r="O69" s="70"/>
      <c r="P69" s="65">
        <v>2743175</v>
      </c>
      <c r="Q69" s="40"/>
      <c r="R69" s="67">
        <v>28.74</v>
      </c>
      <c r="S69" s="71"/>
      <c r="T69" s="96"/>
      <c r="U69" s="8"/>
      <c r="V69" s="59">
        <v>54</v>
      </c>
      <c r="W69" s="69"/>
      <c r="X69">
        <v>6.18</v>
      </c>
      <c r="Y69" s="92">
        <v>0.00391</v>
      </c>
      <c r="Z69" s="34">
        <f t="shared" si="6"/>
        <v>95460.25086831591</v>
      </c>
      <c r="AA69">
        <f t="shared" si="2"/>
        <v>373.24958089511523</v>
      </c>
      <c r="AB69" s="99">
        <v>867</v>
      </c>
      <c r="AD69" s="98"/>
      <c r="AE69" s="98"/>
      <c r="AG69">
        <f t="shared" si="0"/>
        <v>0.00113094</v>
      </c>
      <c r="AH69" s="89">
        <f t="shared" si="1"/>
        <v>0.005040940000000001</v>
      </c>
      <c r="AI69" s="34">
        <f t="shared" si="3"/>
        <v>94532.72966460517</v>
      </c>
      <c r="AJ69">
        <f t="shared" si="4"/>
        <v>476.53381827549487</v>
      </c>
    </row>
    <row r="70" spans="1:36" ht="12.75" customHeight="1">
      <c r="A70" s="8"/>
      <c r="B70" s="59">
        <v>55</v>
      </c>
      <c r="C70" s="69"/>
      <c r="D70" s="61">
        <v>95088</v>
      </c>
      <c r="E70" s="63"/>
      <c r="F70" s="61">
        <v>411</v>
      </c>
      <c r="G70" s="63"/>
      <c r="H70" s="64">
        <v>0.99568</v>
      </c>
      <c r="I70" s="63"/>
      <c r="J70" s="64">
        <v>0.00432</v>
      </c>
      <c r="K70" s="63"/>
      <c r="L70" s="64">
        <v>0.00412</v>
      </c>
      <c r="M70" s="63"/>
      <c r="N70" s="65">
        <v>94886</v>
      </c>
      <c r="O70" s="70"/>
      <c r="P70" s="65">
        <v>2647898</v>
      </c>
      <c r="Q70" s="40"/>
      <c r="R70" s="67">
        <v>27.85</v>
      </c>
      <c r="S70" s="71"/>
      <c r="T70" s="96"/>
      <c r="U70" s="8"/>
      <c r="V70" s="59">
        <v>55</v>
      </c>
      <c r="W70" s="69"/>
      <c r="X70">
        <v>6.18</v>
      </c>
      <c r="Y70" s="92">
        <v>0.00432</v>
      </c>
      <c r="Z70" s="34">
        <f t="shared" si="6"/>
        <v>95087.00128742079</v>
      </c>
      <c r="AA70">
        <f t="shared" si="2"/>
        <v>410.77584556165783</v>
      </c>
      <c r="AB70" s="99">
        <v>811</v>
      </c>
      <c r="AD70" s="98"/>
      <c r="AE70" s="98"/>
      <c r="AG70">
        <f t="shared" si="0"/>
        <v>0.00113094</v>
      </c>
      <c r="AH70" s="89">
        <f t="shared" si="1"/>
        <v>0.00545094</v>
      </c>
      <c r="AI70" s="34">
        <f t="shared" si="3"/>
        <v>94056.19584632968</v>
      </c>
      <c r="AJ70">
        <f t="shared" si="4"/>
        <v>512.6946801865922</v>
      </c>
    </row>
    <row r="71" spans="1:36" ht="12.75" customHeight="1">
      <c r="A71" s="8"/>
      <c r="B71" s="59">
        <v>56</v>
      </c>
      <c r="C71" s="69"/>
      <c r="D71" s="61">
        <v>94677</v>
      </c>
      <c r="E71" s="63"/>
      <c r="F71" s="61">
        <v>450</v>
      </c>
      <c r="G71" s="63"/>
      <c r="H71" s="64">
        <v>0.99525</v>
      </c>
      <c r="I71" s="63"/>
      <c r="J71" s="64">
        <v>0.00475</v>
      </c>
      <c r="K71" s="63"/>
      <c r="L71" s="64">
        <v>0.00454</v>
      </c>
      <c r="M71" s="63"/>
      <c r="N71" s="65">
        <v>94455</v>
      </c>
      <c r="O71" s="70"/>
      <c r="P71" s="65">
        <v>2553012</v>
      </c>
      <c r="Q71" s="40"/>
      <c r="R71" s="67">
        <v>26.97</v>
      </c>
      <c r="S71" s="71"/>
      <c r="T71" s="96"/>
      <c r="U71" s="8"/>
      <c r="V71" s="59">
        <v>56</v>
      </c>
      <c r="W71" s="69"/>
      <c r="X71">
        <v>6.18</v>
      </c>
      <c r="Y71" s="92">
        <v>0.00475</v>
      </c>
      <c r="Z71" s="34">
        <f t="shared" si="6"/>
        <v>94676.22544185913</v>
      </c>
      <c r="AA71">
        <f t="shared" si="2"/>
        <v>449.7120708488309</v>
      </c>
      <c r="AB71" s="99">
        <v>788</v>
      </c>
      <c r="AD71" s="98"/>
      <c r="AE71" s="98"/>
      <c r="AG71">
        <f t="shared" si="0"/>
        <v>0.00113094</v>
      </c>
      <c r="AH71" s="89">
        <f t="shared" si="1"/>
        <v>0.005880939999999999</v>
      </c>
      <c r="AI71" s="34">
        <f t="shared" si="3"/>
        <v>93543.50116614309</v>
      </c>
      <c r="AJ71">
        <f t="shared" si="4"/>
        <v>550.1237177480175</v>
      </c>
    </row>
    <row r="72" spans="1:36" ht="12.75" customHeight="1">
      <c r="A72" s="8"/>
      <c r="B72" s="59">
        <v>57</v>
      </c>
      <c r="C72" s="69"/>
      <c r="D72" s="61">
        <v>94227</v>
      </c>
      <c r="E72" s="63"/>
      <c r="F72" s="61">
        <v>488</v>
      </c>
      <c r="G72" s="63"/>
      <c r="H72" s="64">
        <v>0.99482</v>
      </c>
      <c r="I72" s="63"/>
      <c r="J72" s="64">
        <v>0.00518</v>
      </c>
      <c r="K72" s="63"/>
      <c r="L72" s="64">
        <v>0.00498</v>
      </c>
      <c r="M72" s="63"/>
      <c r="N72" s="65">
        <v>93986</v>
      </c>
      <c r="O72" s="70"/>
      <c r="P72" s="65">
        <v>2458557</v>
      </c>
      <c r="Q72" s="40"/>
      <c r="R72" s="67">
        <v>26.09</v>
      </c>
      <c r="S72" s="71"/>
      <c r="T72" s="96"/>
      <c r="U72" s="8"/>
      <c r="V72" s="59">
        <v>57</v>
      </c>
      <c r="W72" s="69"/>
      <c r="X72">
        <v>6.18</v>
      </c>
      <c r="Y72" s="92">
        <v>0.00518</v>
      </c>
      <c r="Z72" s="34">
        <f t="shared" si="6"/>
        <v>94226.5133710103</v>
      </c>
      <c r="AA72">
        <f t="shared" si="2"/>
        <v>488.0933392618333</v>
      </c>
      <c r="AB72" s="99">
        <v>760</v>
      </c>
      <c r="AD72" s="98"/>
      <c r="AE72" s="98"/>
      <c r="AG72">
        <f t="shared" si="0"/>
        <v>0.00113094</v>
      </c>
      <c r="AH72" s="89">
        <f t="shared" si="1"/>
        <v>0.006310939999999999</v>
      </c>
      <c r="AI72" s="34">
        <f t="shared" si="3"/>
        <v>92993.37744839507</v>
      </c>
      <c r="AJ72">
        <f t="shared" si="4"/>
        <v>586.8756254741743</v>
      </c>
    </row>
    <row r="73" spans="1:36" ht="12.75" customHeight="1">
      <c r="A73" s="8"/>
      <c r="B73" s="59">
        <v>58</v>
      </c>
      <c r="C73" s="69"/>
      <c r="D73" s="61">
        <v>93739</v>
      </c>
      <c r="E73" s="63"/>
      <c r="F73" s="61">
        <v>525</v>
      </c>
      <c r="G73" s="63"/>
      <c r="H73" s="64">
        <v>0.9944</v>
      </c>
      <c r="I73" s="63"/>
      <c r="J73" s="64">
        <v>0.0056</v>
      </c>
      <c r="K73" s="63"/>
      <c r="L73" s="64">
        <v>0.0054</v>
      </c>
      <c r="M73" s="63"/>
      <c r="N73" s="65">
        <v>93480</v>
      </c>
      <c r="O73" s="70"/>
      <c r="P73" s="65">
        <v>2364571</v>
      </c>
      <c r="Q73" s="40"/>
      <c r="R73" s="67">
        <v>25.23</v>
      </c>
      <c r="S73" s="71"/>
      <c r="T73" s="96"/>
      <c r="U73" s="8"/>
      <c r="V73" s="59">
        <v>58</v>
      </c>
      <c r="W73" s="69"/>
      <c r="X73">
        <v>6.18</v>
      </c>
      <c r="Y73" s="92">
        <v>0.0056</v>
      </c>
      <c r="Z73" s="34">
        <f t="shared" si="6"/>
        <v>93738.42003174846</v>
      </c>
      <c r="AA73">
        <f t="shared" si="2"/>
        <v>524.9351521777915</v>
      </c>
      <c r="AB73" s="99">
        <v>746</v>
      </c>
      <c r="AD73" s="98"/>
      <c r="AE73" s="98"/>
      <c r="AG73">
        <f t="shared" si="0"/>
        <v>0.00113094</v>
      </c>
      <c r="AH73" s="89">
        <f t="shared" si="1"/>
        <v>0.0067309399999999995</v>
      </c>
      <c r="AI73" s="34">
        <f t="shared" si="3"/>
        <v>92406.5018229209</v>
      </c>
      <c r="AJ73">
        <f t="shared" si="4"/>
        <v>621.9826193799711</v>
      </c>
    </row>
    <row r="74" spans="1:36" ht="12.75" customHeight="1">
      <c r="A74" s="8"/>
      <c r="B74" s="59">
        <v>59</v>
      </c>
      <c r="C74" s="69"/>
      <c r="D74" s="61">
        <v>93214</v>
      </c>
      <c r="E74" s="63"/>
      <c r="F74" s="61">
        <v>568</v>
      </c>
      <c r="G74" s="63"/>
      <c r="H74" s="64">
        <v>0.99391</v>
      </c>
      <c r="I74" s="63"/>
      <c r="J74" s="64">
        <v>0.00609</v>
      </c>
      <c r="K74" s="63"/>
      <c r="L74" s="64">
        <v>0.00585</v>
      </c>
      <c r="M74" s="63"/>
      <c r="N74" s="65">
        <v>92934</v>
      </c>
      <c r="O74" s="70"/>
      <c r="P74" s="65">
        <v>2271091</v>
      </c>
      <c r="Q74" s="40"/>
      <c r="R74" s="67">
        <v>24.36</v>
      </c>
      <c r="S74" s="71"/>
      <c r="T74" s="96"/>
      <c r="U74" s="8"/>
      <c r="V74" s="59">
        <v>59</v>
      </c>
      <c r="W74" s="69"/>
      <c r="X74">
        <v>6.18</v>
      </c>
      <c r="Y74" s="92">
        <v>0.00609</v>
      </c>
      <c r="Z74" s="34">
        <f t="shared" si="6"/>
        <v>93213.48487957068</v>
      </c>
      <c r="AA74">
        <f t="shared" si="2"/>
        <v>567.6701229165855</v>
      </c>
      <c r="AB74" s="99">
        <v>747</v>
      </c>
      <c r="AD74" s="98"/>
      <c r="AE74" s="98"/>
      <c r="AG74">
        <f t="shared" si="0"/>
        <v>0.00113094</v>
      </c>
      <c r="AH74" s="89">
        <f t="shared" si="1"/>
        <v>0.00722094</v>
      </c>
      <c r="AI74" s="34">
        <f t="shared" si="3"/>
        <v>91784.51920354093</v>
      </c>
      <c r="AJ74">
        <f t="shared" si="4"/>
        <v>662.7705060976168</v>
      </c>
    </row>
    <row r="75" spans="1:36" ht="12.75" customHeight="1">
      <c r="A75" s="8"/>
      <c r="B75" s="59">
        <v>60</v>
      </c>
      <c r="C75" s="69"/>
      <c r="D75" s="61">
        <v>92646</v>
      </c>
      <c r="E75" s="63"/>
      <c r="F75" s="61">
        <v>620</v>
      </c>
      <c r="G75" s="63"/>
      <c r="H75" s="64">
        <v>0.99331</v>
      </c>
      <c r="I75" s="63"/>
      <c r="J75" s="64">
        <v>0.00669</v>
      </c>
      <c r="K75" s="63"/>
      <c r="L75" s="64">
        <v>0.00639</v>
      </c>
      <c r="M75" s="63"/>
      <c r="N75" s="65">
        <v>92341</v>
      </c>
      <c r="O75" s="70"/>
      <c r="P75" s="65">
        <v>2178157</v>
      </c>
      <c r="Q75" s="40"/>
      <c r="R75" s="67">
        <v>23.51</v>
      </c>
      <c r="S75" s="71"/>
      <c r="T75" s="96"/>
      <c r="U75" s="8"/>
      <c r="V75" s="59">
        <v>60</v>
      </c>
      <c r="W75" s="69"/>
      <c r="X75">
        <v>11.22</v>
      </c>
      <c r="Y75" s="92">
        <v>0.00669</v>
      </c>
      <c r="Z75" s="34">
        <f t="shared" si="6"/>
        <v>92645.81475665409</v>
      </c>
      <c r="AA75">
        <f t="shared" si="2"/>
        <v>619.8005007220158</v>
      </c>
      <c r="AB75" s="99">
        <v>759</v>
      </c>
      <c r="AD75" s="98"/>
      <c r="AE75" s="98"/>
      <c r="AG75">
        <f t="shared" si="0"/>
        <v>0.0020532600000000003</v>
      </c>
      <c r="AH75" s="89">
        <f t="shared" si="1"/>
        <v>0.00874326</v>
      </c>
      <c r="AI75" s="34">
        <f t="shared" si="3"/>
        <v>91121.74869744331</v>
      </c>
      <c r="AJ75">
        <f t="shared" si="4"/>
        <v>796.7011405164081</v>
      </c>
    </row>
    <row r="76" spans="1:36" ht="12.75" customHeight="1">
      <c r="A76" s="8"/>
      <c r="B76" s="59">
        <v>61</v>
      </c>
      <c r="C76" s="69"/>
      <c r="D76" s="61">
        <v>92026</v>
      </c>
      <c r="E76" s="63"/>
      <c r="F76" s="61">
        <v>688</v>
      </c>
      <c r="G76" s="63"/>
      <c r="H76" s="64">
        <v>0.99252</v>
      </c>
      <c r="I76" s="63"/>
      <c r="J76" s="64">
        <v>0.00748</v>
      </c>
      <c r="K76" s="63"/>
      <c r="L76" s="64">
        <v>0.00709</v>
      </c>
      <c r="M76" s="63"/>
      <c r="N76" s="65">
        <v>91688</v>
      </c>
      <c r="O76" s="70"/>
      <c r="P76" s="65">
        <v>2085816</v>
      </c>
      <c r="Q76" s="40"/>
      <c r="R76" s="67">
        <v>22.67</v>
      </c>
      <c r="S76" s="71"/>
      <c r="T76" s="96"/>
      <c r="U76" s="8"/>
      <c r="V76" s="59">
        <v>61</v>
      </c>
      <c r="W76" s="69"/>
      <c r="X76">
        <v>11.22</v>
      </c>
      <c r="Y76" s="92">
        <v>0.00748</v>
      </c>
      <c r="Z76" s="34">
        <f t="shared" si="6"/>
        <v>92026.01425593207</v>
      </c>
      <c r="AA76">
        <f t="shared" si="2"/>
        <v>688.3545866343718</v>
      </c>
      <c r="AB76" s="99">
        <v>734</v>
      </c>
      <c r="AD76" s="98"/>
      <c r="AE76" s="98"/>
      <c r="AG76">
        <f t="shared" si="0"/>
        <v>0.0020532600000000003</v>
      </c>
      <c r="AH76" s="89">
        <f t="shared" si="1"/>
        <v>0.00953326</v>
      </c>
      <c r="AI76" s="34">
        <f t="shared" si="3"/>
        <v>90325.0475569269</v>
      </c>
      <c r="AJ76">
        <f t="shared" si="4"/>
        <v>861.092162872549</v>
      </c>
    </row>
    <row r="77" spans="1:36" ht="12.75" customHeight="1">
      <c r="A77" s="8"/>
      <c r="B77" s="59">
        <v>62</v>
      </c>
      <c r="C77" s="69"/>
      <c r="D77" s="61">
        <v>91338</v>
      </c>
      <c r="E77" s="63"/>
      <c r="F77" s="61">
        <v>764</v>
      </c>
      <c r="G77" s="63"/>
      <c r="H77" s="64">
        <v>0.99163</v>
      </c>
      <c r="I77" s="63"/>
      <c r="J77" s="64">
        <v>0.00837</v>
      </c>
      <c r="K77" s="63"/>
      <c r="L77" s="64">
        <v>0.00795</v>
      </c>
      <c r="M77" s="63"/>
      <c r="N77" s="65">
        <v>90962</v>
      </c>
      <c r="O77" s="70"/>
      <c r="P77" s="65">
        <v>1994129</v>
      </c>
      <c r="Q77" s="40"/>
      <c r="R77" s="67">
        <v>21.83</v>
      </c>
      <c r="S77" s="71"/>
      <c r="T77" s="96"/>
      <c r="U77" s="8"/>
      <c r="V77" s="59">
        <v>62</v>
      </c>
      <c r="W77" s="69"/>
      <c r="X77">
        <v>11.22</v>
      </c>
      <c r="Y77" s="92">
        <v>0.00837</v>
      </c>
      <c r="Z77" s="34">
        <f t="shared" si="6"/>
        <v>91337.65966929769</v>
      </c>
      <c r="AA77">
        <f t="shared" si="2"/>
        <v>764.4962114320217</v>
      </c>
      <c r="AB77" s="99">
        <v>711</v>
      </c>
      <c r="AD77" s="98"/>
      <c r="AE77" s="98"/>
      <c r="AG77">
        <f t="shared" si="0"/>
        <v>0.0020532600000000003</v>
      </c>
      <c r="AH77" s="89">
        <f t="shared" si="1"/>
        <v>0.01042326</v>
      </c>
      <c r="AI77" s="34">
        <f t="shared" si="3"/>
        <v>89463.95539405436</v>
      </c>
      <c r="AJ77">
        <f t="shared" si="4"/>
        <v>932.506067700631</v>
      </c>
    </row>
    <row r="78" spans="1:36" ht="12.75" customHeight="1">
      <c r="A78" s="8"/>
      <c r="B78" s="59">
        <v>63</v>
      </c>
      <c r="C78" s="69"/>
      <c r="D78" s="61">
        <v>90573</v>
      </c>
      <c r="E78" s="63"/>
      <c r="F78" s="61">
        <v>839</v>
      </c>
      <c r="G78" s="63"/>
      <c r="H78" s="64">
        <v>0.99074</v>
      </c>
      <c r="I78" s="63"/>
      <c r="J78" s="64">
        <v>0.00926</v>
      </c>
      <c r="K78" s="63"/>
      <c r="L78" s="64">
        <v>0.00886</v>
      </c>
      <c r="M78" s="63"/>
      <c r="N78" s="65">
        <v>90160</v>
      </c>
      <c r="O78" s="70"/>
      <c r="P78" s="65">
        <v>1903167</v>
      </c>
      <c r="Q78" s="40"/>
      <c r="R78" s="67">
        <v>21.01</v>
      </c>
      <c r="S78" s="71"/>
      <c r="T78" s="96"/>
      <c r="U78" s="8"/>
      <c r="V78" s="59">
        <v>63</v>
      </c>
      <c r="W78" s="69"/>
      <c r="X78">
        <v>11.22</v>
      </c>
      <c r="Y78" s="92">
        <v>0.00926</v>
      </c>
      <c r="Z78" s="34">
        <f t="shared" si="6"/>
        <v>90573.16345786567</v>
      </c>
      <c r="AA78">
        <f t="shared" si="2"/>
        <v>838.707493619836</v>
      </c>
      <c r="AB78" s="99">
        <v>744</v>
      </c>
      <c r="AD78" s="98"/>
      <c r="AE78" s="98"/>
      <c r="AG78">
        <f t="shared" si="0"/>
        <v>0.0020532600000000003</v>
      </c>
      <c r="AH78" s="89">
        <f t="shared" si="1"/>
        <v>0.011313259999999999</v>
      </c>
      <c r="AI78" s="34">
        <f t="shared" si="3"/>
        <v>88531.44932635373</v>
      </c>
      <c r="AJ78">
        <f t="shared" si="4"/>
        <v>1001.5793044058645</v>
      </c>
    </row>
    <row r="79" spans="1:36" ht="12.75" customHeight="1">
      <c r="A79" s="8"/>
      <c r="B79" s="59">
        <v>64</v>
      </c>
      <c r="C79" s="69"/>
      <c r="D79" s="61">
        <v>89734</v>
      </c>
      <c r="E79" s="63"/>
      <c r="F79" s="61">
        <v>910</v>
      </c>
      <c r="G79" s="63"/>
      <c r="H79" s="64">
        <v>0.98986</v>
      </c>
      <c r="I79" s="63"/>
      <c r="J79" s="64">
        <v>0.01014</v>
      </c>
      <c r="K79" s="63"/>
      <c r="L79" s="64">
        <v>0.00973</v>
      </c>
      <c r="M79" s="63"/>
      <c r="N79" s="65">
        <v>89286</v>
      </c>
      <c r="O79" s="70"/>
      <c r="P79" s="65">
        <v>1813007</v>
      </c>
      <c r="Q79" s="40"/>
      <c r="R79" s="67">
        <v>20.2</v>
      </c>
      <c r="S79" s="71"/>
      <c r="T79" s="96"/>
      <c r="U79" s="8"/>
      <c r="V79" s="59">
        <v>64</v>
      </c>
      <c r="W79" s="69"/>
      <c r="X79">
        <v>11.22</v>
      </c>
      <c r="Y79" s="92">
        <v>0.01014</v>
      </c>
      <c r="Z79" s="34">
        <f t="shared" si="6"/>
        <v>89734.45596424583</v>
      </c>
      <c r="AA79">
        <f t="shared" si="2"/>
        <v>909.9073834774528</v>
      </c>
      <c r="AB79" s="99">
        <v>766</v>
      </c>
      <c r="AD79" s="98"/>
      <c r="AE79" s="98"/>
      <c r="AG79">
        <f t="shared" si="0"/>
        <v>0.0020532600000000003</v>
      </c>
      <c r="AH79" s="89">
        <f t="shared" si="1"/>
        <v>0.012193260000000001</v>
      </c>
      <c r="AI79" s="34">
        <f t="shared" si="3"/>
        <v>87529.87002194786</v>
      </c>
      <c r="AJ79">
        <f t="shared" si="4"/>
        <v>1067.2744629438162</v>
      </c>
    </row>
    <row r="80" spans="1:39" ht="12.75" customHeight="1">
      <c r="A80" s="8"/>
      <c r="B80" s="59">
        <v>65</v>
      </c>
      <c r="C80" s="69"/>
      <c r="D80" s="61">
        <v>88825</v>
      </c>
      <c r="E80" s="63"/>
      <c r="F80" s="61">
        <v>994</v>
      </c>
      <c r="G80" s="63"/>
      <c r="H80" s="64">
        <v>0.98881</v>
      </c>
      <c r="I80" s="63"/>
      <c r="J80" s="64">
        <v>0.01119</v>
      </c>
      <c r="K80" s="63"/>
      <c r="L80" s="64">
        <v>0.0107</v>
      </c>
      <c r="M80" s="63"/>
      <c r="N80" s="65">
        <v>88335</v>
      </c>
      <c r="O80" s="70"/>
      <c r="P80" s="65">
        <v>1723721</v>
      </c>
      <c r="Q80" s="40"/>
      <c r="R80" s="67">
        <v>19.41</v>
      </c>
      <c r="S80" s="71"/>
      <c r="T80" s="96"/>
      <c r="U80" s="8"/>
      <c r="V80" s="109">
        <v>65</v>
      </c>
      <c r="W80" s="110"/>
      <c r="X80">
        <v>11.22</v>
      </c>
      <c r="Y80" s="92">
        <v>0.01119</v>
      </c>
      <c r="Z80" s="34">
        <f t="shared" si="6"/>
        <v>88824.54858076839</v>
      </c>
      <c r="AA80">
        <f t="shared" si="2"/>
        <v>993.9466986187982</v>
      </c>
      <c r="AB80" s="102">
        <v>760</v>
      </c>
      <c r="AC80" s="103">
        <v>0</v>
      </c>
      <c r="AD80" s="104">
        <f>+AB80*AC80</f>
        <v>0</v>
      </c>
      <c r="AE80" s="98"/>
      <c r="AG80">
        <f t="shared" si="0"/>
        <v>0.0020532600000000003</v>
      </c>
      <c r="AH80" s="89">
        <f t="shared" si="1"/>
        <v>0.01324326</v>
      </c>
      <c r="AI80" s="34">
        <f t="shared" si="3"/>
        <v>86462.59555900405</v>
      </c>
      <c r="AJ80">
        <f t="shared" si="4"/>
        <v>1145.046633262736</v>
      </c>
      <c r="AK80" s="103">
        <f>+AB80*Y80/AH80</f>
        <v>642.1681670525234</v>
      </c>
      <c r="AL80" s="103">
        <v>0</v>
      </c>
      <c r="AM80" s="105">
        <f>+AK80*AL80</f>
        <v>0</v>
      </c>
    </row>
    <row r="81" spans="1:39" ht="12.75" customHeight="1">
      <c r="A81" s="8"/>
      <c r="B81" s="59">
        <v>66</v>
      </c>
      <c r="C81" s="69"/>
      <c r="D81" s="61">
        <v>87830</v>
      </c>
      <c r="E81" s="63"/>
      <c r="F81" s="61">
        <v>1081</v>
      </c>
      <c r="G81" s="63"/>
      <c r="H81" s="64">
        <v>0.98769</v>
      </c>
      <c r="I81" s="63"/>
      <c r="J81" s="64">
        <v>0.01231</v>
      </c>
      <c r="K81" s="63"/>
      <c r="L81" s="64">
        <v>0.01182</v>
      </c>
      <c r="M81" s="63"/>
      <c r="N81" s="65">
        <v>87297</v>
      </c>
      <c r="O81" s="70"/>
      <c r="P81" s="65">
        <v>1635386</v>
      </c>
      <c r="Q81" s="40"/>
      <c r="R81" s="67">
        <v>18.62</v>
      </c>
      <c r="S81" s="71"/>
      <c r="T81" s="96"/>
      <c r="U81" s="8"/>
      <c r="V81" s="109">
        <v>66</v>
      </c>
      <c r="W81" s="110"/>
      <c r="X81">
        <v>11.22</v>
      </c>
      <c r="Y81" s="92">
        <v>0.01231</v>
      </c>
      <c r="Z81" s="34">
        <f t="shared" si="6"/>
        <v>87830.60188214958</v>
      </c>
      <c r="AA81">
        <f t="shared" si="2"/>
        <v>1081.1947091692614</v>
      </c>
      <c r="AB81" s="102">
        <v>800</v>
      </c>
      <c r="AC81" s="103">
        <v>0.7</v>
      </c>
      <c r="AD81" s="104">
        <f aca="true" t="shared" si="7" ref="AD81:AD114">+AB81*AC81</f>
        <v>560</v>
      </c>
      <c r="AE81" s="98"/>
      <c r="AG81">
        <f aca="true" t="shared" si="8" ref="AG81:AG127">+X81*$AG$8</f>
        <v>0.0020532600000000003</v>
      </c>
      <c r="AH81" s="89">
        <f aca="true" t="shared" si="9" ref="AH81:AH127">+Y81+AG81</f>
        <v>0.01436326</v>
      </c>
      <c r="AI81" s="34">
        <f t="shared" si="3"/>
        <v>85317.54892574131</v>
      </c>
      <c r="AJ81">
        <f t="shared" si="4"/>
        <v>1225.438137783143</v>
      </c>
      <c r="AK81" s="103">
        <f aca="true" t="shared" si="10" ref="AK81:AK114">+AB81*Y81/AH81</f>
        <v>685.6382186216778</v>
      </c>
      <c r="AL81" s="103">
        <v>0.7</v>
      </c>
      <c r="AM81" s="105">
        <f aca="true" t="shared" si="11" ref="AM81:AM114">+AK81*AL81</f>
        <v>479.9467530351744</v>
      </c>
    </row>
    <row r="82" spans="1:39" ht="12.75" customHeight="1">
      <c r="A82" s="8"/>
      <c r="B82" s="59">
        <v>67</v>
      </c>
      <c r="C82" s="69"/>
      <c r="D82" s="61">
        <v>86749</v>
      </c>
      <c r="E82" s="63"/>
      <c r="F82" s="61">
        <v>1166</v>
      </c>
      <c r="G82" s="63"/>
      <c r="H82" s="64">
        <v>0.98655</v>
      </c>
      <c r="I82" s="63"/>
      <c r="J82" s="64">
        <v>0.01345</v>
      </c>
      <c r="K82" s="63"/>
      <c r="L82" s="64">
        <v>0.01295</v>
      </c>
      <c r="M82" s="63"/>
      <c r="N82" s="65">
        <v>86173</v>
      </c>
      <c r="O82" s="70"/>
      <c r="P82" s="65">
        <v>1548089</v>
      </c>
      <c r="Q82" s="40"/>
      <c r="R82" s="67">
        <v>17.85</v>
      </c>
      <c r="S82" s="71"/>
      <c r="T82" s="96"/>
      <c r="U82" s="8"/>
      <c r="V82" s="109">
        <v>67</v>
      </c>
      <c r="W82" s="110"/>
      <c r="X82">
        <v>11.22</v>
      </c>
      <c r="Y82" s="92">
        <v>0.01345</v>
      </c>
      <c r="Z82" s="34">
        <f t="shared" si="6"/>
        <v>86749.40717298033</v>
      </c>
      <c r="AA82">
        <f aca="true" t="shared" si="12" ref="AA82:AA127">+Z82*Y82</f>
        <v>1166.7795264765855</v>
      </c>
      <c r="AB82" s="102">
        <v>840</v>
      </c>
      <c r="AC82" s="103">
        <v>1.4</v>
      </c>
      <c r="AD82" s="104">
        <f t="shared" si="7"/>
        <v>1176</v>
      </c>
      <c r="AE82" s="98"/>
      <c r="AG82">
        <f t="shared" si="8"/>
        <v>0.0020532600000000003</v>
      </c>
      <c r="AH82" s="89">
        <f t="shared" si="9"/>
        <v>0.015503260000000001</v>
      </c>
      <c r="AI82" s="34">
        <f aca="true" t="shared" si="13" ref="AI82:AI128">+AI81-+AJ81</f>
        <v>84092.11078795817</v>
      </c>
      <c r="AJ82">
        <f aca="true" t="shared" si="14" ref="AJ82:AJ127">+AI82*AH82</f>
        <v>1303.7018574945205</v>
      </c>
      <c r="AK82" s="103">
        <f t="shared" si="10"/>
        <v>728.749953235642</v>
      </c>
      <c r="AL82" s="103">
        <v>1.4</v>
      </c>
      <c r="AM82" s="105">
        <f t="shared" si="11"/>
        <v>1020.2499345298987</v>
      </c>
    </row>
    <row r="83" spans="1:39" ht="12.75" customHeight="1">
      <c r="A83" s="8"/>
      <c r="B83" s="59">
        <v>68</v>
      </c>
      <c r="C83" s="69"/>
      <c r="D83" s="61">
        <v>85582</v>
      </c>
      <c r="E83" s="63"/>
      <c r="F83" s="61">
        <v>1256</v>
      </c>
      <c r="G83" s="63"/>
      <c r="H83" s="64">
        <v>0.98532</v>
      </c>
      <c r="I83" s="63"/>
      <c r="J83" s="64">
        <v>0.01468</v>
      </c>
      <c r="K83" s="63"/>
      <c r="L83" s="64">
        <v>0.01415</v>
      </c>
      <c r="M83" s="63"/>
      <c r="N83" s="65">
        <v>84962</v>
      </c>
      <c r="O83" s="70"/>
      <c r="P83" s="65">
        <v>1461916</v>
      </c>
      <c r="Q83" s="40"/>
      <c r="R83" s="67">
        <v>17.08</v>
      </c>
      <c r="S83" s="71"/>
      <c r="T83" s="96"/>
      <c r="U83" s="8"/>
      <c r="V83" s="109">
        <v>68</v>
      </c>
      <c r="W83" s="110"/>
      <c r="X83">
        <v>11.22</v>
      </c>
      <c r="Y83" s="92">
        <v>0.01468</v>
      </c>
      <c r="Z83" s="34">
        <f t="shared" si="6"/>
        <v>85582.62764650374</v>
      </c>
      <c r="AA83">
        <f t="shared" si="12"/>
        <v>1256.352973850675</v>
      </c>
      <c r="AB83" s="102">
        <v>881</v>
      </c>
      <c r="AC83" s="103">
        <v>2.1</v>
      </c>
      <c r="AD83" s="104">
        <f t="shared" si="7"/>
        <v>1850.1000000000001</v>
      </c>
      <c r="AE83" s="98"/>
      <c r="AG83">
        <f t="shared" si="8"/>
        <v>0.0020532600000000003</v>
      </c>
      <c r="AH83" s="89">
        <f t="shared" si="9"/>
        <v>0.01673326</v>
      </c>
      <c r="AI83" s="34">
        <f t="shared" si="13"/>
        <v>82788.40893046364</v>
      </c>
      <c r="AJ83">
        <f t="shared" si="14"/>
        <v>1385.31997161977</v>
      </c>
      <c r="AK83" s="103">
        <f t="shared" si="10"/>
        <v>772.8966142879511</v>
      </c>
      <c r="AL83" s="103">
        <v>2.1</v>
      </c>
      <c r="AM83" s="105">
        <f t="shared" si="11"/>
        <v>1623.0828900046974</v>
      </c>
    </row>
    <row r="84" spans="1:39" ht="12.75" customHeight="1">
      <c r="A84" s="8"/>
      <c r="B84" s="59">
        <v>69</v>
      </c>
      <c r="C84" s="69"/>
      <c r="D84" s="61">
        <v>84326</v>
      </c>
      <c r="E84" s="63"/>
      <c r="F84" s="61">
        <v>1349</v>
      </c>
      <c r="G84" s="63"/>
      <c r="H84" s="64">
        <v>0.98401</v>
      </c>
      <c r="I84" s="63"/>
      <c r="J84" s="64">
        <v>0.01599</v>
      </c>
      <c r="K84" s="63"/>
      <c r="L84" s="64">
        <v>0.01543</v>
      </c>
      <c r="M84" s="63"/>
      <c r="N84" s="65">
        <v>83660</v>
      </c>
      <c r="O84" s="70"/>
      <c r="P84" s="65">
        <v>1376954</v>
      </c>
      <c r="Q84" s="40"/>
      <c r="R84" s="67">
        <v>16.33</v>
      </c>
      <c r="S84" s="71"/>
      <c r="T84" s="96"/>
      <c r="U84" s="8"/>
      <c r="V84" s="109">
        <v>69</v>
      </c>
      <c r="W84" s="110"/>
      <c r="X84">
        <v>11.22</v>
      </c>
      <c r="Y84" s="92">
        <v>0.01599</v>
      </c>
      <c r="Z84" s="34">
        <f t="shared" si="6"/>
        <v>84326.27467265306</v>
      </c>
      <c r="AA84">
        <f t="shared" si="12"/>
        <v>1348.3771320157225</v>
      </c>
      <c r="AB84" s="102">
        <v>935</v>
      </c>
      <c r="AC84" s="103">
        <v>2.8</v>
      </c>
      <c r="AD84" s="104">
        <f t="shared" si="7"/>
        <v>2618</v>
      </c>
      <c r="AE84" s="98"/>
      <c r="AG84">
        <f t="shared" si="8"/>
        <v>0.0020532600000000003</v>
      </c>
      <c r="AH84" s="89">
        <f t="shared" si="9"/>
        <v>0.018043260000000002</v>
      </c>
      <c r="AI84" s="34">
        <f t="shared" si="13"/>
        <v>81403.08895884387</v>
      </c>
      <c r="AJ84">
        <f t="shared" si="14"/>
        <v>1468.7770988875495</v>
      </c>
      <c r="AK84" s="103">
        <f t="shared" si="10"/>
        <v>828.6002640321095</v>
      </c>
      <c r="AL84" s="103">
        <v>2.8</v>
      </c>
      <c r="AM84" s="105">
        <f t="shared" si="11"/>
        <v>2320.0807392899064</v>
      </c>
    </row>
    <row r="85" spans="1:39" ht="12.75" customHeight="1">
      <c r="A85" s="8"/>
      <c r="B85" s="59">
        <v>70</v>
      </c>
      <c r="C85" s="69"/>
      <c r="D85" s="61">
        <v>82978</v>
      </c>
      <c r="E85" s="63"/>
      <c r="F85" s="61">
        <v>1450</v>
      </c>
      <c r="G85" s="63"/>
      <c r="H85" s="64">
        <v>0.98253</v>
      </c>
      <c r="I85" s="63"/>
      <c r="J85" s="64">
        <v>0.01747</v>
      </c>
      <c r="K85" s="63"/>
      <c r="L85" s="64">
        <v>0.01684</v>
      </c>
      <c r="M85" s="63"/>
      <c r="N85" s="65">
        <v>82262</v>
      </c>
      <c r="O85" s="70"/>
      <c r="P85" s="65">
        <v>1293294</v>
      </c>
      <c r="Q85" s="40"/>
      <c r="R85" s="67">
        <v>15.59</v>
      </c>
      <c r="S85" s="71"/>
      <c r="T85" s="96"/>
      <c r="U85" s="8"/>
      <c r="V85" s="109">
        <v>70</v>
      </c>
      <c r="W85" s="110"/>
      <c r="X85">
        <v>27.64</v>
      </c>
      <c r="Y85" s="92">
        <v>0.01747</v>
      </c>
      <c r="Z85" s="34">
        <f t="shared" si="6"/>
        <v>82977.89754063734</v>
      </c>
      <c r="AA85">
        <f t="shared" si="12"/>
        <v>1449.6238700349343</v>
      </c>
      <c r="AB85" s="102">
        <v>1014</v>
      </c>
      <c r="AC85" s="103">
        <v>3.5</v>
      </c>
      <c r="AD85" s="104">
        <f t="shared" si="7"/>
        <v>3549</v>
      </c>
      <c r="AE85" s="98"/>
      <c r="AG85">
        <f t="shared" si="8"/>
        <v>0.00505812</v>
      </c>
      <c r="AH85" s="89">
        <f t="shared" si="9"/>
        <v>0.02252812</v>
      </c>
      <c r="AI85" s="34">
        <f t="shared" si="13"/>
        <v>79934.31185995632</v>
      </c>
      <c r="AJ85">
        <f t="shared" si="14"/>
        <v>1800.769769698519</v>
      </c>
      <c r="AK85" s="103">
        <f t="shared" si="10"/>
        <v>786.331926498971</v>
      </c>
      <c r="AL85" s="103">
        <v>3.5</v>
      </c>
      <c r="AM85" s="105">
        <f t="shared" si="11"/>
        <v>2752.1617427463984</v>
      </c>
    </row>
    <row r="86" spans="1:39" ht="12.75" customHeight="1">
      <c r="A86" s="8"/>
      <c r="B86" s="59">
        <v>71</v>
      </c>
      <c r="C86" s="69"/>
      <c r="D86" s="61">
        <v>81528</v>
      </c>
      <c r="E86" s="63"/>
      <c r="F86" s="61">
        <v>1561</v>
      </c>
      <c r="G86" s="63"/>
      <c r="H86" s="64">
        <v>0.98085</v>
      </c>
      <c r="I86" s="63"/>
      <c r="J86" s="64">
        <v>0.01915</v>
      </c>
      <c r="K86" s="63"/>
      <c r="L86" s="64">
        <v>0.01846</v>
      </c>
      <c r="M86" s="63"/>
      <c r="N86" s="65">
        <v>80757</v>
      </c>
      <c r="O86" s="70"/>
      <c r="P86" s="65">
        <v>1211033</v>
      </c>
      <c r="Q86" s="40"/>
      <c r="R86" s="67">
        <v>14.85</v>
      </c>
      <c r="S86" s="71"/>
      <c r="T86" s="96"/>
      <c r="U86" s="8"/>
      <c r="V86" s="109">
        <v>71</v>
      </c>
      <c r="W86" s="110"/>
      <c r="X86">
        <v>27.64</v>
      </c>
      <c r="Y86" s="92">
        <v>0.01915</v>
      </c>
      <c r="Z86" s="34">
        <f t="shared" si="6"/>
        <v>81528.2736706024</v>
      </c>
      <c r="AA86">
        <f t="shared" si="12"/>
        <v>1561.266440792036</v>
      </c>
      <c r="AB86" s="102">
        <v>991</v>
      </c>
      <c r="AC86" s="103">
        <v>4.86</v>
      </c>
      <c r="AD86" s="104">
        <f t="shared" si="7"/>
        <v>4816.26</v>
      </c>
      <c r="AE86" s="98"/>
      <c r="AG86">
        <f t="shared" si="8"/>
        <v>0.00505812</v>
      </c>
      <c r="AH86" s="89">
        <f t="shared" si="9"/>
        <v>0.02420812</v>
      </c>
      <c r="AI86" s="34">
        <f t="shared" si="13"/>
        <v>78133.5420902578</v>
      </c>
      <c r="AJ86">
        <f t="shared" si="14"/>
        <v>1891.4661629460118</v>
      </c>
      <c r="AK86" s="103">
        <f t="shared" si="10"/>
        <v>783.9373730797765</v>
      </c>
      <c r="AL86" s="103">
        <v>4.86</v>
      </c>
      <c r="AM86" s="105">
        <f t="shared" si="11"/>
        <v>3809.935633167714</v>
      </c>
    </row>
    <row r="87" spans="1:39" ht="12.75" customHeight="1">
      <c r="A87" s="8"/>
      <c r="B87" s="59">
        <v>72</v>
      </c>
      <c r="C87" s="69"/>
      <c r="D87" s="61">
        <v>79966</v>
      </c>
      <c r="E87" s="63"/>
      <c r="F87" s="61">
        <v>1675</v>
      </c>
      <c r="G87" s="63"/>
      <c r="H87" s="64">
        <v>0.97905</v>
      </c>
      <c r="I87" s="63"/>
      <c r="J87" s="64">
        <v>0.02095</v>
      </c>
      <c r="K87" s="63"/>
      <c r="L87" s="64">
        <v>0.02025</v>
      </c>
      <c r="M87" s="63"/>
      <c r="N87" s="65">
        <v>79138</v>
      </c>
      <c r="O87" s="70"/>
      <c r="P87" s="65">
        <v>1130276</v>
      </c>
      <c r="Q87" s="40"/>
      <c r="R87" s="67">
        <v>14.13</v>
      </c>
      <c r="S87" s="71"/>
      <c r="T87" s="96"/>
      <c r="U87" s="8"/>
      <c r="V87" s="109">
        <v>72</v>
      </c>
      <c r="W87" s="110"/>
      <c r="X87">
        <v>27.64</v>
      </c>
      <c r="Y87" s="92">
        <v>0.02095</v>
      </c>
      <c r="Z87" s="34">
        <f t="shared" si="6"/>
        <v>79967.00722981036</v>
      </c>
      <c r="AA87">
        <f t="shared" si="12"/>
        <v>1675.308801464527</v>
      </c>
      <c r="AB87" s="102">
        <v>930</v>
      </c>
      <c r="AC87" s="103">
        <v>6.22</v>
      </c>
      <c r="AD87" s="104">
        <f t="shared" si="7"/>
        <v>5784.599999999999</v>
      </c>
      <c r="AE87" s="98"/>
      <c r="AG87">
        <f t="shared" si="8"/>
        <v>0.00505812</v>
      </c>
      <c r="AH87" s="89">
        <f t="shared" si="9"/>
        <v>0.02600812</v>
      </c>
      <c r="AI87" s="34">
        <f t="shared" si="13"/>
        <v>76242.07592731179</v>
      </c>
      <c r="AJ87">
        <f t="shared" si="14"/>
        <v>1982.9130597666363</v>
      </c>
      <c r="AK87" s="103">
        <f t="shared" si="10"/>
        <v>749.1314251087737</v>
      </c>
      <c r="AL87" s="103">
        <v>6.22</v>
      </c>
      <c r="AM87" s="105">
        <f t="shared" si="11"/>
        <v>4659.597464176572</v>
      </c>
    </row>
    <row r="88" spans="1:39" ht="12.75" customHeight="1">
      <c r="A88" s="8"/>
      <c r="B88" s="59">
        <v>73</v>
      </c>
      <c r="C88" s="69"/>
      <c r="D88" s="61">
        <v>78291</v>
      </c>
      <c r="E88" s="63"/>
      <c r="F88" s="61">
        <v>1776</v>
      </c>
      <c r="G88" s="63"/>
      <c r="H88" s="64">
        <v>0.97732</v>
      </c>
      <c r="I88" s="63"/>
      <c r="J88" s="64">
        <v>0.02268</v>
      </c>
      <c r="K88" s="63"/>
      <c r="L88" s="64">
        <v>0.02205</v>
      </c>
      <c r="M88" s="63"/>
      <c r="N88" s="65">
        <v>77411</v>
      </c>
      <c r="O88" s="70"/>
      <c r="P88" s="65">
        <v>1051138</v>
      </c>
      <c r="Q88" s="40"/>
      <c r="R88" s="67">
        <v>13.43</v>
      </c>
      <c r="S88" s="71"/>
      <c r="T88" s="96"/>
      <c r="U88" s="8"/>
      <c r="V88" s="109">
        <v>73</v>
      </c>
      <c r="W88" s="110"/>
      <c r="X88">
        <v>27.64</v>
      </c>
      <c r="Y88" s="92">
        <v>0.02268</v>
      </c>
      <c r="Z88" s="34">
        <f t="shared" si="6"/>
        <v>78291.69842834583</v>
      </c>
      <c r="AA88">
        <f t="shared" si="12"/>
        <v>1775.6557203548832</v>
      </c>
      <c r="AB88" s="102">
        <v>567</v>
      </c>
      <c r="AC88" s="103">
        <v>7.58</v>
      </c>
      <c r="AD88" s="104">
        <f t="shared" si="7"/>
        <v>4297.86</v>
      </c>
      <c r="AE88" s="98"/>
      <c r="AG88">
        <f t="shared" si="8"/>
        <v>0.00505812</v>
      </c>
      <c r="AH88" s="89">
        <f t="shared" si="9"/>
        <v>0.027738119999999998</v>
      </c>
      <c r="AI88" s="34">
        <f t="shared" si="13"/>
        <v>74259.16286754515</v>
      </c>
      <c r="AJ88">
        <f t="shared" si="14"/>
        <v>2059.809570719511</v>
      </c>
      <c r="AK88" s="103">
        <f t="shared" si="10"/>
        <v>463.6060410727187</v>
      </c>
      <c r="AL88" s="103">
        <v>7.58</v>
      </c>
      <c r="AM88" s="105">
        <f t="shared" si="11"/>
        <v>3514.1337913312077</v>
      </c>
    </row>
    <row r="89" spans="1:39" ht="12.75" customHeight="1">
      <c r="A89" s="8"/>
      <c r="B89" s="59">
        <v>74</v>
      </c>
      <c r="C89" s="69"/>
      <c r="D89" s="61">
        <v>76515</v>
      </c>
      <c r="E89" s="63"/>
      <c r="F89" s="61">
        <v>1885</v>
      </c>
      <c r="G89" s="63"/>
      <c r="H89" s="64">
        <v>0.97537</v>
      </c>
      <c r="I89" s="63"/>
      <c r="J89" s="64">
        <v>0.02463</v>
      </c>
      <c r="K89" s="63"/>
      <c r="L89" s="64">
        <v>0.02388</v>
      </c>
      <c r="M89" s="63"/>
      <c r="N89" s="65">
        <v>75583</v>
      </c>
      <c r="O89" s="70"/>
      <c r="P89" s="65">
        <v>973727</v>
      </c>
      <c r="Q89" s="40"/>
      <c r="R89" s="67">
        <v>12.73</v>
      </c>
      <c r="S89" s="71"/>
      <c r="T89" s="96"/>
      <c r="U89" s="8"/>
      <c r="V89" s="109">
        <v>74</v>
      </c>
      <c r="W89" s="110"/>
      <c r="X89">
        <v>27.64</v>
      </c>
      <c r="Y89" s="92">
        <v>0.02463</v>
      </c>
      <c r="Z89" s="34">
        <f t="shared" si="6"/>
        <v>76516.04270799094</v>
      </c>
      <c r="AA89">
        <f t="shared" si="12"/>
        <v>1884.590131897817</v>
      </c>
      <c r="AB89" s="102">
        <v>593</v>
      </c>
      <c r="AC89" s="103">
        <v>8.94</v>
      </c>
      <c r="AD89" s="104">
        <f t="shared" si="7"/>
        <v>5301.42</v>
      </c>
      <c r="AE89" s="98"/>
      <c r="AG89">
        <f t="shared" si="8"/>
        <v>0.00505812</v>
      </c>
      <c r="AH89" s="89">
        <f t="shared" si="9"/>
        <v>0.02968812</v>
      </c>
      <c r="AI89" s="34">
        <f t="shared" si="13"/>
        <v>72199.35329682563</v>
      </c>
      <c r="AJ89">
        <f t="shared" si="14"/>
        <v>2143.463064598555</v>
      </c>
      <c r="AK89" s="103">
        <f t="shared" si="10"/>
        <v>491.9674940683344</v>
      </c>
      <c r="AL89" s="103">
        <v>8.94</v>
      </c>
      <c r="AM89" s="105">
        <f t="shared" si="11"/>
        <v>4398.189396970909</v>
      </c>
    </row>
    <row r="90" spans="1:39" ht="12.75" customHeight="1">
      <c r="A90" s="8"/>
      <c r="B90" s="59">
        <v>75</v>
      </c>
      <c r="C90" s="69"/>
      <c r="D90" s="61">
        <v>74631</v>
      </c>
      <c r="E90" s="63"/>
      <c r="F90" s="61">
        <v>2021</v>
      </c>
      <c r="G90" s="63"/>
      <c r="H90" s="64">
        <v>0.97293</v>
      </c>
      <c r="I90" s="63"/>
      <c r="J90" s="64">
        <v>0.02707</v>
      </c>
      <c r="K90" s="63"/>
      <c r="L90" s="64">
        <v>0.0261</v>
      </c>
      <c r="M90" s="63"/>
      <c r="N90" s="65">
        <v>73633</v>
      </c>
      <c r="O90" s="70"/>
      <c r="P90" s="65">
        <v>898144</v>
      </c>
      <c r="Q90" s="40"/>
      <c r="R90" s="67">
        <v>12.03</v>
      </c>
      <c r="S90" s="71"/>
      <c r="T90" s="96"/>
      <c r="U90" s="8"/>
      <c r="V90" s="109">
        <v>75</v>
      </c>
      <c r="W90" s="110"/>
      <c r="X90">
        <v>27.64</v>
      </c>
      <c r="Y90" s="92">
        <v>0.02707</v>
      </c>
      <c r="Z90" s="34">
        <f t="shared" si="6"/>
        <v>74631.45257609313</v>
      </c>
      <c r="AA90">
        <f t="shared" si="12"/>
        <v>2020.273421234841</v>
      </c>
      <c r="AB90" s="102">
        <v>706</v>
      </c>
      <c r="AC90" s="103">
        <v>10.3</v>
      </c>
      <c r="AD90" s="104">
        <f t="shared" si="7"/>
        <v>7271.8</v>
      </c>
      <c r="AE90" s="98"/>
      <c r="AG90">
        <f t="shared" si="8"/>
        <v>0.00505812</v>
      </c>
      <c r="AH90" s="89">
        <f t="shared" si="9"/>
        <v>0.03212812</v>
      </c>
      <c r="AI90" s="34">
        <f t="shared" si="13"/>
        <v>70055.89023222707</v>
      </c>
      <c r="AJ90">
        <f t="shared" si="14"/>
        <v>2250.7640480878194</v>
      </c>
      <c r="AK90" s="103">
        <f t="shared" si="10"/>
        <v>594.8502433382345</v>
      </c>
      <c r="AL90" s="103">
        <v>10.3</v>
      </c>
      <c r="AM90" s="105">
        <f t="shared" si="11"/>
        <v>6126.957506383816</v>
      </c>
    </row>
    <row r="91" spans="1:39" ht="12.75" customHeight="1">
      <c r="A91" s="8"/>
      <c r="B91" s="59">
        <v>76</v>
      </c>
      <c r="C91" s="69"/>
      <c r="D91" s="61">
        <v>72610</v>
      </c>
      <c r="E91" s="63"/>
      <c r="F91" s="61">
        <v>2185</v>
      </c>
      <c r="G91" s="63"/>
      <c r="H91" s="64">
        <v>0.96991</v>
      </c>
      <c r="I91" s="63"/>
      <c r="J91" s="64">
        <v>0.03009</v>
      </c>
      <c r="K91" s="63"/>
      <c r="L91" s="64">
        <v>0.02889</v>
      </c>
      <c r="M91" s="63"/>
      <c r="N91" s="65">
        <v>71533</v>
      </c>
      <c r="O91" s="70"/>
      <c r="P91" s="65">
        <v>824511</v>
      </c>
      <c r="Q91" s="40"/>
      <c r="R91" s="67">
        <v>11.36</v>
      </c>
      <c r="S91" s="71"/>
      <c r="T91" s="96"/>
      <c r="U91" s="8"/>
      <c r="V91" s="109">
        <v>76</v>
      </c>
      <c r="W91" s="110"/>
      <c r="X91">
        <v>27.64</v>
      </c>
      <c r="Y91" s="92">
        <v>0.03009</v>
      </c>
      <c r="Z91" s="34">
        <f t="shared" si="6"/>
        <v>72611.17915485828</v>
      </c>
      <c r="AA91">
        <f t="shared" si="12"/>
        <v>2184.8703807696857</v>
      </c>
      <c r="AB91" s="102">
        <v>671</v>
      </c>
      <c r="AC91" s="103">
        <v>11.66</v>
      </c>
      <c r="AD91" s="104">
        <f t="shared" si="7"/>
        <v>7823.86</v>
      </c>
      <c r="AE91" s="98"/>
      <c r="AG91">
        <f t="shared" si="8"/>
        <v>0.00505812</v>
      </c>
      <c r="AH91" s="89">
        <f t="shared" si="9"/>
        <v>0.03514812</v>
      </c>
      <c r="AI91" s="34">
        <f t="shared" si="13"/>
        <v>67805.12618413926</v>
      </c>
      <c r="AJ91">
        <f t="shared" si="14"/>
        <v>2383.2227117352686</v>
      </c>
      <c r="AK91" s="103">
        <f t="shared" si="10"/>
        <v>574.4372671994975</v>
      </c>
      <c r="AL91" s="103">
        <v>11.66</v>
      </c>
      <c r="AM91" s="105">
        <f t="shared" si="11"/>
        <v>6697.93853554614</v>
      </c>
    </row>
    <row r="92" spans="1:39" ht="12.75" customHeight="1">
      <c r="A92" s="8"/>
      <c r="B92" s="59">
        <v>77</v>
      </c>
      <c r="C92" s="69"/>
      <c r="D92" s="61">
        <v>70426</v>
      </c>
      <c r="E92" s="63"/>
      <c r="F92" s="61">
        <v>2377</v>
      </c>
      <c r="G92" s="63"/>
      <c r="H92" s="64">
        <v>0.96624</v>
      </c>
      <c r="I92" s="63"/>
      <c r="J92" s="64">
        <v>0.03376</v>
      </c>
      <c r="K92" s="63"/>
      <c r="L92" s="64">
        <v>0.03233</v>
      </c>
      <c r="M92" s="63"/>
      <c r="N92" s="65">
        <v>69254</v>
      </c>
      <c r="O92" s="70"/>
      <c r="P92" s="65">
        <v>752979</v>
      </c>
      <c r="Q92" s="40"/>
      <c r="R92" s="67">
        <v>10.69</v>
      </c>
      <c r="S92" s="71"/>
      <c r="T92" s="96"/>
      <c r="U92" s="8"/>
      <c r="V92" s="109">
        <v>77</v>
      </c>
      <c r="W92" s="110"/>
      <c r="X92">
        <v>27.64</v>
      </c>
      <c r="Y92" s="92">
        <v>0.03376</v>
      </c>
      <c r="Z92" s="34">
        <f t="shared" si="6"/>
        <v>70426.3087740886</v>
      </c>
      <c r="AA92">
        <f t="shared" si="12"/>
        <v>2377.592184213231</v>
      </c>
      <c r="AB92" s="102">
        <v>671</v>
      </c>
      <c r="AC92" s="103">
        <v>13.02</v>
      </c>
      <c r="AD92" s="104">
        <f t="shared" si="7"/>
        <v>8736.42</v>
      </c>
      <c r="AE92" s="98"/>
      <c r="AG92">
        <f t="shared" si="8"/>
        <v>0.00505812</v>
      </c>
      <c r="AH92" s="89">
        <f t="shared" si="9"/>
        <v>0.03881812</v>
      </c>
      <c r="AI92" s="34">
        <f t="shared" si="13"/>
        <v>65421.90347240399</v>
      </c>
      <c r="AJ92">
        <f t="shared" si="14"/>
        <v>2539.5552996201945</v>
      </c>
      <c r="AK92" s="103">
        <f t="shared" si="10"/>
        <v>583.566643619011</v>
      </c>
      <c r="AL92" s="103">
        <v>13.02</v>
      </c>
      <c r="AM92" s="105">
        <f t="shared" si="11"/>
        <v>7598.037699919522</v>
      </c>
    </row>
    <row r="93" spans="1:39" ht="12.75" customHeight="1">
      <c r="A93" s="8"/>
      <c r="B93" s="59">
        <v>78</v>
      </c>
      <c r="C93" s="69"/>
      <c r="D93" s="61">
        <v>68048</v>
      </c>
      <c r="E93" s="63"/>
      <c r="F93" s="61">
        <v>2594</v>
      </c>
      <c r="G93" s="63"/>
      <c r="H93" s="64">
        <v>0.96188</v>
      </c>
      <c r="I93" s="63"/>
      <c r="J93" s="64">
        <v>0.03812</v>
      </c>
      <c r="K93" s="63"/>
      <c r="L93" s="64">
        <v>0.03649</v>
      </c>
      <c r="M93" s="63"/>
      <c r="N93" s="65">
        <v>66770</v>
      </c>
      <c r="O93" s="70"/>
      <c r="P93" s="65">
        <v>683725</v>
      </c>
      <c r="Q93" s="40"/>
      <c r="R93" s="67">
        <v>10.05</v>
      </c>
      <c r="S93" s="71"/>
      <c r="T93" s="96"/>
      <c r="U93" s="8"/>
      <c r="V93" s="109">
        <v>78</v>
      </c>
      <c r="W93" s="110"/>
      <c r="X93">
        <v>27.64</v>
      </c>
      <c r="Y93" s="92">
        <v>0.03812</v>
      </c>
      <c r="Z93" s="34">
        <f t="shared" si="6"/>
        <v>68048.71658987536</v>
      </c>
      <c r="AA93">
        <f t="shared" si="12"/>
        <v>2594.0170764060485</v>
      </c>
      <c r="AB93" s="102">
        <v>634</v>
      </c>
      <c r="AC93" s="103">
        <v>14.38</v>
      </c>
      <c r="AD93" s="104">
        <f t="shared" si="7"/>
        <v>9116.92</v>
      </c>
      <c r="AE93" s="98"/>
      <c r="AG93">
        <f t="shared" si="8"/>
        <v>0.00505812</v>
      </c>
      <c r="AH93" s="89">
        <f t="shared" si="9"/>
        <v>0.04317812</v>
      </c>
      <c r="AI93" s="34">
        <f t="shared" si="13"/>
        <v>62882.34817278379</v>
      </c>
      <c r="AJ93">
        <f t="shared" si="14"/>
        <v>2715.1415752862395</v>
      </c>
      <c r="AK93" s="103">
        <f t="shared" si="10"/>
        <v>559.7297890690933</v>
      </c>
      <c r="AL93" s="103">
        <v>14.38</v>
      </c>
      <c r="AM93" s="105">
        <f t="shared" si="11"/>
        <v>8048.914366813562</v>
      </c>
    </row>
    <row r="94" spans="1:39" ht="12.75" customHeight="1">
      <c r="A94" s="8"/>
      <c r="B94" s="59">
        <v>79</v>
      </c>
      <c r="C94" s="69"/>
      <c r="D94" s="61">
        <v>65454</v>
      </c>
      <c r="E94" s="63"/>
      <c r="F94" s="61">
        <v>2819</v>
      </c>
      <c r="G94" s="63"/>
      <c r="H94" s="64">
        <v>0.95693</v>
      </c>
      <c r="I94" s="63"/>
      <c r="J94" s="64">
        <v>0.04307</v>
      </c>
      <c r="K94" s="63"/>
      <c r="L94" s="64">
        <v>0.04134</v>
      </c>
      <c r="M94" s="63"/>
      <c r="N94" s="65">
        <v>64063</v>
      </c>
      <c r="O94" s="70"/>
      <c r="P94" s="65">
        <v>616955</v>
      </c>
      <c r="Q94" s="40"/>
      <c r="R94" s="67">
        <v>9.43</v>
      </c>
      <c r="S94" s="71"/>
      <c r="T94" s="96"/>
      <c r="U94" s="8"/>
      <c r="V94" s="109">
        <v>79</v>
      </c>
      <c r="W94" s="110"/>
      <c r="X94">
        <v>27.64</v>
      </c>
      <c r="Y94" s="92">
        <v>0.04307</v>
      </c>
      <c r="Z94" s="34">
        <f t="shared" si="6"/>
        <v>65454.69951346931</v>
      </c>
      <c r="AA94">
        <f t="shared" si="12"/>
        <v>2819.133908045123</v>
      </c>
      <c r="AB94" s="102">
        <v>555</v>
      </c>
      <c r="AC94" s="103">
        <v>15.74</v>
      </c>
      <c r="AD94" s="104">
        <f t="shared" si="7"/>
        <v>8735.7</v>
      </c>
      <c r="AE94" s="98"/>
      <c r="AG94">
        <f t="shared" si="8"/>
        <v>0.00505812</v>
      </c>
      <c r="AH94" s="89">
        <f t="shared" si="9"/>
        <v>0.048128119999999996</v>
      </c>
      <c r="AI94" s="34">
        <f t="shared" si="13"/>
        <v>60167.206597497556</v>
      </c>
      <c r="AJ94">
        <f t="shared" si="14"/>
        <v>2895.734539189154</v>
      </c>
      <c r="AK94" s="103">
        <f t="shared" si="10"/>
        <v>496.6711768504567</v>
      </c>
      <c r="AL94" s="103">
        <v>15.74</v>
      </c>
      <c r="AM94" s="105">
        <f t="shared" si="11"/>
        <v>7817.6043236261885</v>
      </c>
    </row>
    <row r="95" spans="1:39" ht="12.75" customHeight="1">
      <c r="A95" s="8"/>
      <c r="B95" s="59">
        <v>80</v>
      </c>
      <c r="C95" s="69"/>
      <c r="D95" s="61">
        <v>62635</v>
      </c>
      <c r="E95" s="63"/>
      <c r="F95" s="61">
        <v>3046</v>
      </c>
      <c r="G95" s="63"/>
      <c r="H95" s="64">
        <v>0.95138</v>
      </c>
      <c r="I95" s="63"/>
      <c r="J95" s="64">
        <v>0.04862</v>
      </c>
      <c r="K95" s="63"/>
      <c r="L95" s="64">
        <v>0.0468</v>
      </c>
      <c r="M95" s="63"/>
      <c r="N95" s="65">
        <v>61131</v>
      </c>
      <c r="O95" s="70"/>
      <c r="P95" s="65">
        <v>552891</v>
      </c>
      <c r="Q95" s="40"/>
      <c r="R95" s="67">
        <v>8.83</v>
      </c>
      <c r="S95" s="71"/>
      <c r="T95" s="96"/>
      <c r="U95" s="8"/>
      <c r="V95" s="109">
        <v>80</v>
      </c>
      <c r="W95" s="110"/>
      <c r="X95">
        <v>37.33</v>
      </c>
      <c r="Y95" s="92">
        <v>0.04862</v>
      </c>
      <c r="Z95" s="34">
        <f aca="true" t="shared" si="15" ref="Z95:Z127">+Z94-+AA94</f>
        <v>62635.56560542419</v>
      </c>
      <c r="AA95">
        <f t="shared" si="12"/>
        <v>3045.341199735724</v>
      </c>
      <c r="AB95" s="102">
        <v>464</v>
      </c>
      <c r="AC95" s="103">
        <v>17.1</v>
      </c>
      <c r="AD95" s="104">
        <f t="shared" si="7"/>
        <v>7934.400000000001</v>
      </c>
      <c r="AE95" s="98"/>
      <c r="AG95">
        <f t="shared" si="8"/>
        <v>0.00683139</v>
      </c>
      <c r="AH95" s="89">
        <f t="shared" si="9"/>
        <v>0.055451389999999996</v>
      </c>
      <c r="AI95" s="34">
        <f t="shared" si="13"/>
        <v>57271.4720583084</v>
      </c>
      <c r="AJ95">
        <f t="shared" si="14"/>
        <v>3175.7827329793613</v>
      </c>
      <c r="AK95" s="103">
        <f t="shared" si="10"/>
        <v>406.8370513345112</v>
      </c>
      <c r="AL95" s="103">
        <v>17.1</v>
      </c>
      <c r="AM95" s="105">
        <f t="shared" si="11"/>
        <v>6956.913577820143</v>
      </c>
    </row>
    <row r="96" spans="1:39" ht="12.75" customHeight="1">
      <c r="A96" s="8"/>
      <c r="B96" s="59">
        <v>81</v>
      </c>
      <c r="C96" s="69"/>
      <c r="D96" s="61">
        <v>59589</v>
      </c>
      <c r="E96" s="63"/>
      <c r="F96" s="61">
        <v>3279</v>
      </c>
      <c r="G96" s="63"/>
      <c r="H96" s="64">
        <v>0.94498</v>
      </c>
      <c r="I96" s="63"/>
      <c r="J96" s="64">
        <v>0.05502</v>
      </c>
      <c r="K96" s="63"/>
      <c r="L96" s="64">
        <v>0.05307</v>
      </c>
      <c r="M96" s="63"/>
      <c r="N96" s="65">
        <v>57970</v>
      </c>
      <c r="O96" s="70"/>
      <c r="P96" s="65">
        <v>491760</v>
      </c>
      <c r="Q96" s="40"/>
      <c r="R96" s="67">
        <v>8.25</v>
      </c>
      <c r="S96" s="71"/>
      <c r="T96" s="96"/>
      <c r="U96" s="8"/>
      <c r="V96" s="109">
        <v>81</v>
      </c>
      <c r="W96" s="110"/>
      <c r="X96">
        <v>37.33</v>
      </c>
      <c r="Y96" s="92">
        <v>0.05502</v>
      </c>
      <c r="Z96" s="34">
        <f t="shared" si="15"/>
        <v>59590.22440568847</v>
      </c>
      <c r="AA96">
        <f t="shared" si="12"/>
        <v>3278.6541468009796</v>
      </c>
      <c r="AB96" s="102">
        <v>470</v>
      </c>
      <c r="AC96" s="103">
        <v>23.38</v>
      </c>
      <c r="AD96" s="104">
        <f t="shared" si="7"/>
        <v>10988.6</v>
      </c>
      <c r="AE96" s="98"/>
      <c r="AG96">
        <f t="shared" si="8"/>
        <v>0.00683139</v>
      </c>
      <c r="AH96" s="89">
        <f t="shared" si="9"/>
        <v>0.06185139</v>
      </c>
      <c r="AI96" s="34">
        <f t="shared" si="13"/>
        <v>54095.68932532904</v>
      </c>
      <c r="AJ96">
        <f t="shared" si="14"/>
        <v>3345.8935777797633</v>
      </c>
      <c r="AK96" s="103">
        <f t="shared" si="10"/>
        <v>418.08922968424804</v>
      </c>
      <c r="AL96" s="103">
        <v>23.38</v>
      </c>
      <c r="AM96" s="105">
        <f t="shared" si="11"/>
        <v>9774.926190017719</v>
      </c>
    </row>
    <row r="97" spans="1:39" ht="12.75" customHeight="1">
      <c r="A97" s="8"/>
      <c r="B97" s="59">
        <v>82</v>
      </c>
      <c r="C97" s="69"/>
      <c r="D97" s="61">
        <v>56311</v>
      </c>
      <c r="E97" s="63"/>
      <c r="F97" s="61">
        <v>3504</v>
      </c>
      <c r="G97" s="63"/>
      <c r="H97" s="64">
        <v>0.93778</v>
      </c>
      <c r="I97" s="63"/>
      <c r="J97" s="64">
        <v>0.06222</v>
      </c>
      <c r="K97" s="63"/>
      <c r="L97" s="64">
        <v>0.06025</v>
      </c>
      <c r="M97" s="63"/>
      <c r="N97" s="65">
        <v>54577</v>
      </c>
      <c r="O97" s="70"/>
      <c r="P97" s="65">
        <v>433791</v>
      </c>
      <c r="Q97" s="40"/>
      <c r="R97" s="67">
        <v>7.7</v>
      </c>
      <c r="S97" s="71"/>
      <c r="T97" s="96"/>
      <c r="U97" s="8"/>
      <c r="V97" s="109">
        <v>82</v>
      </c>
      <c r="W97" s="110"/>
      <c r="X97">
        <v>37.33</v>
      </c>
      <c r="Y97" s="92">
        <v>0.06222</v>
      </c>
      <c r="Z97" s="34">
        <f t="shared" si="15"/>
        <v>56311.570258887485</v>
      </c>
      <c r="AA97">
        <f t="shared" si="12"/>
        <v>3503.705901507979</v>
      </c>
      <c r="AB97" s="102">
        <v>457</v>
      </c>
      <c r="AC97" s="103">
        <v>29.66</v>
      </c>
      <c r="AD97" s="104">
        <f t="shared" si="7"/>
        <v>13554.62</v>
      </c>
      <c r="AE97" s="98"/>
      <c r="AG97">
        <f t="shared" si="8"/>
        <v>0.00683139</v>
      </c>
      <c r="AH97" s="89">
        <f t="shared" si="9"/>
        <v>0.06905138999999999</v>
      </c>
      <c r="AI97" s="34">
        <f t="shared" si="13"/>
        <v>50749.79574754927</v>
      </c>
      <c r="AJ97">
        <f t="shared" si="14"/>
        <v>3504.343938584366</v>
      </c>
      <c r="AK97" s="103">
        <f t="shared" si="10"/>
        <v>411.7880900007951</v>
      </c>
      <c r="AL97" s="103">
        <v>29.66</v>
      </c>
      <c r="AM97" s="105">
        <f t="shared" si="11"/>
        <v>12213.634749423582</v>
      </c>
    </row>
    <row r="98" spans="1:39" ht="12.75" customHeight="1">
      <c r="A98" s="8"/>
      <c r="B98" s="59">
        <v>83</v>
      </c>
      <c r="C98" s="69"/>
      <c r="D98" s="61">
        <v>52807</v>
      </c>
      <c r="E98" s="63"/>
      <c r="F98" s="61">
        <v>3714</v>
      </c>
      <c r="G98" s="63"/>
      <c r="H98" s="64">
        <v>0.92968</v>
      </c>
      <c r="I98" s="63"/>
      <c r="J98" s="64">
        <v>0.07032</v>
      </c>
      <c r="K98" s="63"/>
      <c r="L98" s="64">
        <v>0.06839</v>
      </c>
      <c r="M98" s="63"/>
      <c r="N98" s="65">
        <v>50967</v>
      </c>
      <c r="O98" s="70"/>
      <c r="P98" s="65">
        <v>379213</v>
      </c>
      <c r="Q98" s="40"/>
      <c r="R98" s="67">
        <v>7.18</v>
      </c>
      <c r="S98" s="71"/>
      <c r="T98" s="96"/>
      <c r="U98" s="8"/>
      <c r="V98" s="109">
        <v>83</v>
      </c>
      <c r="W98" s="110"/>
      <c r="X98">
        <v>37.33</v>
      </c>
      <c r="Y98" s="92">
        <v>0.07032</v>
      </c>
      <c r="Z98" s="34">
        <f t="shared" si="15"/>
        <v>52807.864357379505</v>
      </c>
      <c r="AA98">
        <f t="shared" si="12"/>
        <v>3713.4490216109266</v>
      </c>
      <c r="AB98" s="102">
        <v>429</v>
      </c>
      <c r="AC98" s="103">
        <v>35.94</v>
      </c>
      <c r="AD98" s="104">
        <f t="shared" si="7"/>
        <v>15418.259999999998</v>
      </c>
      <c r="AE98" s="98"/>
      <c r="AG98">
        <f t="shared" si="8"/>
        <v>0.00683139</v>
      </c>
      <c r="AH98" s="89">
        <f t="shared" si="9"/>
        <v>0.07715138999999999</v>
      </c>
      <c r="AI98" s="34">
        <f t="shared" si="13"/>
        <v>47245.45180896491</v>
      </c>
      <c r="AJ98">
        <f t="shared" si="14"/>
        <v>3645.0522782396565</v>
      </c>
      <c r="AK98" s="103">
        <f t="shared" si="10"/>
        <v>391.0140828311713</v>
      </c>
      <c r="AL98" s="103">
        <v>35.94</v>
      </c>
      <c r="AM98" s="105">
        <f t="shared" si="11"/>
        <v>14053.046136952296</v>
      </c>
    </row>
    <row r="99" spans="1:39" ht="12.75" customHeight="1">
      <c r="A99" s="8"/>
      <c r="B99" s="59">
        <v>84</v>
      </c>
      <c r="C99" s="69"/>
      <c r="D99" s="61">
        <v>49094</v>
      </c>
      <c r="E99" s="63"/>
      <c r="F99" s="61">
        <v>3900</v>
      </c>
      <c r="G99" s="63"/>
      <c r="H99" s="64">
        <v>0.92055</v>
      </c>
      <c r="I99" s="63"/>
      <c r="J99" s="64">
        <v>0.07945</v>
      </c>
      <c r="K99" s="63"/>
      <c r="L99" s="64">
        <v>0.07766</v>
      </c>
      <c r="M99" s="63"/>
      <c r="N99" s="65">
        <v>47158</v>
      </c>
      <c r="O99" s="70"/>
      <c r="P99" s="65">
        <v>328246</v>
      </c>
      <c r="Q99" s="40"/>
      <c r="R99" s="67">
        <v>6.69</v>
      </c>
      <c r="S99" s="71"/>
      <c r="T99" s="96"/>
      <c r="U99" s="8"/>
      <c r="V99" s="109">
        <v>84</v>
      </c>
      <c r="W99" s="110"/>
      <c r="X99">
        <v>37.33</v>
      </c>
      <c r="Y99" s="92">
        <v>0.07945</v>
      </c>
      <c r="Z99" s="34">
        <f t="shared" si="15"/>
        <v>49094.41533576858</v>
      </c>
      <c r="AA99">
        <f t="shared" si="12"/>
        <v>3900.551298426814</v>
      </c>
      <c r="AB99" s="102">
        <v>378</v>
      </c>
      <c r="AC99" s="103">
        <v>42.22</v>
      </c>
      <c r="AD99" s="104">
        <f t="shared" si="7"/>
        <v>15959.16</v>
      </c>
      <c r="AE99" s="98"/>
      <c r="AG99">
        <f t="shared" si="8"/>
        <v>0.00683139</v>
      </c>
      <c r="AH99" s="89">
        <f t="shared" si="9"/>
        <v>0.08628139000000001</v>
      </c>
      <c r="AI99" s="34">
        <f t="shared" si="13"/>
        <v>43600.39953072525</v>
      </c>
      <c r="AJ99">
        <f t="shared" si="14"/>
        <v>3761.9030760663227</v>
      </c>
      <c r="AK99" s="103">
        <f t="shared" si="10"/>
        <v>348.0715829914191</v>
      </c>
      <c r="AL99" s="103">
        <v>42.22</v>
      </c>
      <c r="AM99" s="105">
        <f t="shared" si="11"/>
        <v>14695.582233897714</v>
      </c>
    </row>
    <row r="100" spans="1:39" ht="12.75" customHeight="1">
      <c r="A100" s="8"/>
      <c r="B100" s="59">
        <v>85</v>
      </c>
      <c r="C100" s="69"/>
      <c r="D100" s="61">
        <v>45194</v>
      </c>
      <c r="E100" s="63"/>
      <c r="F100" s="61">
        <v>4043</v>
      </c>
      <c r="G100" s="63"/>
      <c r="H100" s="64">
        <v>0.91053</v>
      </c>
      <c r="I100" s="63"/>
      <c r="J100" s="64">
        <v>0.08947</v>
      </c>
      <c r="K100" s="63"/>
      <c r="L100" s="64">
        <v>0.0881</v>
      </c>
      <c r="M100" s="63"/>
      <c r="N100" s="65">
        <v>43181</v>
      </c>
      <c r="O100" s="70"/>
      <c r="P100" s="65">
        <v>281088</v>
      </c>
      <c r="Q100" s="40"/>
      <c r="R100" s="67">
        <v>6.22</v>
      </c>
      <c r="S100" s="71"/>
      <c r="T100" s="96"/>
      <c r="U100" s="8"/>
      <c r="V100" s="109">
        <v>85</v>
      </c>
      <c r="W100" s="110"/>
      <c r="X100">
        <v>37.33</v>
      </c>
      <c r="Y100" s="92">
        <v>0.08947</v>
      </c>
      <c r="Z100" s="34">
        <f t="shared" si="15"/>
        <v>45193.864037341766</v>
      </c>
      <c r="AA100">
        <f t="shared" si="12"/>
        <v>4043.4950154209673</v>
      </c>
      <c r="AB100" s="102">
        <v>327</v>
      </c>
      <c r="AC100" s="103">
        <v>48.5</v>
      </c>
      <c r="AD100" s="104">
        <f t="shared" si="7"/>
        <v>15859.5</v>
      </c>
      <c r="AE100" s="98"/>
      <c r="AG100">
        <f t="shared" si="8"/>
        <v>0.00683139</v>
      </c>
      <c r="AH100" s="89">
        <f t="shared" si="9"/>
        <v>0.09630138999999999</v>
      </c>
      <c r="AI100" s="34">
        <f t="shared" si="13"/>
        <v>39838.496454658925</v>
      </c>
      <c r="AJ100">
        <f t="shared" si="14"/>
        <v>3836.502584093726</v>
      </c>
      <c r="AK100" s="103">
        <f t="shared" si="10"/>
        <v>303.8034030453766</v>
      </c>
      <c r="AL100" s="103">
        <v>48.5</v>
      </c>
      <c r="AM100" s="105">
        <f t="shared" si="11"/>
        <v>14734.465047700767</v>
      </c>
    </row>
    <row r="101" spans="1:39" ht="12.75" customHeight="1">
      <c r="A101" s="8"/>
      <c r="B101" s="59">
        <v>86</v>
      </c>
      <c r="C101" s="69"/>
      <c r="D101" s="61">
        <v>41150</v>
      </c>
      <c r="E101" s="63"/>
      <c r="F101" s="61">
        <v>4116</v>
      </c>
      <c r="G101" s="63"/>
      <c r="H101" s="64">
        <v>0.89998</v>
      </c>
      <c r="I101" s="63"/>
      <c r="J101" s="64">
        <v>0.10002</v>
      </c>
      <c r="K101" s="63"/>
      <c r="L101" s="64">
        <v>0.09941</v>
      </c>
      <c r="M101" s="63"/>
      <c r="N101" s="65">
        <v>39096</v>
      </c>
      <c r="O101" s="70"/>
      <c r="P101" s="65">
        <v>237907</v>
      </c>
      <c r="Q101" s="40"/>
      <c r="R101" s="67">
        <v>5.78</v>
      </c>
      <c r="S101" s="71"/>
      <c r="T101" s="96"/>
      <c r="U101" s="8"/>
      <c r="V101" s="109">
        <v>86</v>
      </c>
      <c r="W101" s="110"/>
      <c r="X101">
        <v>37.33</v>
      </c>
      <c r="Y101" s="92">
        <v>0.10002</v>
      </c>
      <c r="Z101" s="34">
        <f t="shared" si="15"/>
        <v>41150.3690219208</v>
      </c>
      <c r="AA101">
        <f t="shared" si="12"/>
        <v>4115.8599095725185</v>
      </c>
      <c r="AB101" s="102">
        <v>295</v>
      </c>
      <c r="AC101" s="103">
        <v>54.78</v>
      </c>
      <c r="AD101" s="104">
        <f t="shared" si="7"/>
        <v>16160.1</v>
      </c>
      <c r="AE101" s="98"/>
      <c r="AG101">
        <f t="shared" si="8"/>
        <v>0.00683139</v>
      </c>
      <c r="AH101" s="89">
        <f t="shared" si="9"/>
        <v>0.10685138999999999</v>
      </c>
      <c r="AI101" s="34">
        <f t="shared" si="13"/>
        <v>36001.9938705652</v>
      </c>
      <c r="AJ101">
        <f t="shared" si="14"/>
        <v>3846.8630878413715</v>
      </c>
      <c r="AK101" s="103">
        <f t="shared" si="10"/>
        <v>276.1395991198617</v>
      </c>
      <c r="AL101" s="103">
        <v>54.78</v>
      </c>
      <c r="AM101" s="105">
        <f t="shared" si="11"/>
        <v>15126.927239786026</v>
      </c>
    </row>
    <row r="102" spans="1:39" ht="12.75" customHeight="1">
      <c r="A102" s="8"/>
      <c r="B102" s="59">
        <v>87</v>
      </c>
      <c r="C102" s="69"/>
      <c r="D102" s="61">
        <v>37034</v>
      </c>
      <c r="E102" s="63"/>
      <c r="F102" s="61">
        <v>4127</v>
      </c>
      <c r="G102" s="63"/>
      <c r="H102" s="64">
        <v>0.88856</v>
      </c>
      <c r="I102" s="63"/>
      <c r="J102" s="64">
        <v>0.11144</v>
      </c>
      <c r="K102" s="63"/>
      <c r="L102" s="64">
        <v>0.11156</v>
      </c>
      <c r="M102" s="63"/>
      <c r="N102" s="65">
        <v>34969</v>
      </c>
      <c r="O102" s="70"/>
      <c r="P102" s="65">
        <v>198811</v>
      </c>
      <c r="Q102" s="40"/>
      <c r="R102" s="67">
        <v>5.37</v>
      </c>
      <c r="S102" s="71"/>
      <c r="T102" s="96"/>
      <c r="U102" s="8"/>
      <c r="V102" s="109">
        <v>87</v>
      </c>
      <c r="W102" s="110"/>
      <c r="X102">
        <v>37.33</v>
      </c>
      <c r="Y102" s="92">
        <v>0.11144</v>
      </c>
      <c r="Z102" s="34">
        <f t="shared" si="15"/>
        <v>37034.509112348285</v>
      </c>
      <c r="AA102">
        <f t="shared" si="12"/>
        <v>4127.125695480093</v>
      </c>
      <c r="AB102" s="102">
        <v>258</v>
      </c>
      <c r="AC102" s="103">
        <v>61.06</v>
      </c>
      <c r="AD102" s="104">
        <f t="shared" si="7"/>
        <v>15753.480000000001</v>
      </c>
      <c r="AE102" s="98"/>
      <c r="AG102">
        <f t="shared" si="8"/>
        <v>0.00683139</v>
      </c>
      <c r="AH102" s="89">
        <f t="shared" si="9"/>
        <v>0.11827139</v>
      </c>
      <c r="AI102" s="34">
        <f t="shared" si="13"/>
        <v>32155.13078272383</v>
      </c>
      <c r="AJ102">
        <f t="shared" si="14"/>
        <v>3803.0320133045357</v>
      </c>
      <c r="AK102" s="103">
        <f t="shared" si="10"/>
        <v>243.0978447112188</v>
      </c>
      <c r="AL102" s="103">
        <v>61.06</v>
      </c>
      <c r="AM102" s="105">
        <f t="shared" si="11"/>
        <v>14843.55439806702</v>
      </c>
    </row>
    <row r="103" spans="1:39" ht="12.75" customHeight="1">
      <c r="A103" s="8"/>
      <c r="B103" s="59">
        <v>88</v>
      </c>
      <c r="C103" s="69"/>
      <c r="D103" s="61">
        <v>32907</v>
      </c>
      <c r="E103" s="63"/>
      <c r="F103" s="61">
        <v>4080</v>
      </c>
      <c r="G103" s="63"/>
      <c r="H103" s="64">
        <v>0.87601</v>
      </c>
      <c r="I103" s="63"/>
      <c r="J103" s="64">
        <v>0.12399</v>
      </c>
      <c r="K103" s="63"/>
      <c r="L103" s="64">
        <v>0.125</v>
      </c>
      <c r="M103" s="63"/>
      <c r="N103" s="65">
        <v>30861</v>
      </c>
      <c r="O103" s="70"/>
      <c r="P103" s="65">
        <v>163842</v>
      </c>
      <c r="Q103" s="40"/>
      <c r="R103" s="67">
        <v>4.98</v>
      </c>
      <c r="S103" s="71"/>
      <c r="T103" s="96"/>
      <c r="U103" s="8"/>
      <c r="V103" s="109">
        <v>88</v>
      </c>
      <c r="W103" s="110"/>
      <c r="X103">
        <v>37.33</v>
      </c>
      <c r="Y103" s="92">
        <v>0.12399</v>
      </c>
      <c r="Z103" s="34">
        <f t="shared" si="15"/>
        <v>32907.38341686819</v>
      </c>
      <c r="AA103">
        <f t="shared" si="12"/>
        <v>4080.1864698574873</v>
      </c>
      <c r="AB103" s="102">
        <v>217</v>
      </c>
      <c r="AC103" s="103">
        <v>67.34</v>
      </c>
      <c r="AD103" s="104">
        <f t="shared" si="7"/>
        <v>14612.78</v>
      </c>
      <c r="AE103" s="98"/>
      <c r="AG103">
        <f t="shared" si="8"/>
        <v>0.00683139</v>
      </c>
      <c r="AH103" s="89">
        <f t="shared" si="9"/>
        <v>0.13082139</v>
      </c>
      <c r="AI103" s="34">
        <f t="shared" si="13"/>
        <v>28352.098769419295</v>
      </c>
      <c r="AJ103">
        <f t="shared" si="14"/>
        <v>3709.060970432722</v>
      </c>
      <c r="AK103" s="103">
        <f t="shared" si="10"/>
        <v>205.66843082771098</v>
      </c>
      <c r="AL103" s="103">
        <v>67.34</v>
      </c>
      <c r="AM103" s="105">
        <f t="shared" si="11"/>
        <v>13849.712131938059</v>
      </c>
    </row>
    <row r="104" spans="1:39" ht="12.75" customHeight="1">
      <c r="A104" s="8"/>
      <c r="B104" s="59">
        <v>89</v>
      </c>
      <c r="C104" s="69"/>
      <c r="D104" s="61">
        <v>28827</v>
      </c>
      <c r="E104" s="63"/>
      <c r="F104" s="61">
        <v>3973</v>
      </c>
      <c r="G104" s="63"/>
      <c r="H104" s="64">
        <v>0.86217</v>
      </c>
      <c r="I104" s="63"/>
      <c r="J104" s="64">
        <v>0.13783</v>
      </c>
      <c r="K104" s="63"/>
      <c r="L104" s="64">
        <v>0.14002</v>
      </c>
      <c r="M104" s="63"/>
      <c r="N104" s="65">
        <v>26829</v>
      </c>
      <c r="O104" s="70"/>
      <c r="P104" s="65">
        <v>132982</v>
      </c>
      <c r="Q104" s="40"/>
      <c r="R104" s="67">
        <v>4.61</v>
      </c>
      <c r="S104" s="71"/>
      <c r="T104" s="96"/>
      <c r="U104" s="8"/>
      <c r="V104" s="109">
        <v>89</v>
      </c>
      <c r="W104" s="110"/>
      <c r="X104">
        <v>37.33</v>
      </c>
      <c r="Y104" s="92">
        <v>0.13783</v>
      </c>
      <c r="Z104" s="34">
        <f t="shared" si="15"/>
        <v>28827.196947010707</v>
      </c>
      <c r="AA104">
        <f t="shared" si="12"/>
        <v>3973.252555206486</v>
      </c>
      <c r="AB104" s="102">
        <v>176</v>
      </c>
      <c r="AC104" s="103">
        <v>73.62</v>
      </c>
      <c r="AD104" s="104">
        <f t="shared" si="7"/>
        <v>12957.12</v>
      </c>
      <c r="AE104" s="98"/>
      <c r="AG104">
        <f t="shared" si="8"/>
        <v>0.00683139</v>
      </c>
      <c r="AH104" s="89">
        <f t="shared" si="9"/>
        <v>0.14466139</v>
      </c>
      <c r="AI104" s="34">
        <f t="shared" si="13"/>
        <v>24643.037798986574</v>
      </c>
      <c r="AJ104">
        <f t="shared" si="14"/>
        <v>3564.8961018239384</v>
      </c>
      <c r="AK104" s="103">
        <f t="shared" si="10"/>
        <v>167.68869703242862</v>
      </c>
      <c r="AL104" s="103">
        <v>73.62</v>
      </c>
      <c r="AM104" s="105">
        <f t="shared" si="11"/>
        <v>12345.241875527396</v>
      </c>
    </row>
    <row r="105" spans="1:39" ht="12.75" customHeight="1">
      <c r="A105" s="8"/>
      <c r="B105" s="59">
        <v>90</v>
      </c>
      <c r="C105" s="69"/>
      <c r="D105" s="61">
        <v>24854</v>
      </c>
      <c r="E105" s="63"/>
      <c r="F105" s="61">
        <v>3810</v>
      </c>
      <c r="G105" s="63"/>
      <c r="H105" s="64">
        <v>0.84671</v>
      </c>
      <c r="I105" s="63"/>
      <c r="J105" s="64">
        <v>0.15329</v>
      </c>
      <c r="K105" s="63"/>
      <c r="L105" s="64">
        <v>0.15698</v>
      </c>
      <c r="M105" s="63"/>
      <c r="N105" s="65">
        <v>22933</v>
      </c>
      <c r="O105" s="70"/>
      <c r="P105" s="65">
        <v>106153</v>
      </c>
      <c r="Q105" s="40"/>
      <c r="R105" s="67">
        <v>4.27</v>
      </c>
      <c r="S105" s="71"/>
      <c r="T105" s="96"/>
      <c r="U105" s="8"/>
      <c r="V105" s="109">
        <v>90</v>
      </c>
      <c r="W105" s="110"/>
      <c r="X105">
        <v>13.16</v>
      </c>
      <c r="Y105" s="92">
        <v>0.15329</v>
      </c>
      <c r="Z105" s="34">
        <f t="shared" si="15"/>
        <v>24853.94439180422</v>
      </c>
      <c r="AA105">
        <f t="shared" si="12"/>
        <v>3809.861135819669</v>
      </c>
      <c r="AB105" s="102">
        <v>146</v>
      </c>
      <c r="AC105" s="103">
        <v>79.9</v>
      </c>
      <c r="AD105" s="104">
        <f t="shared" si="7"/>
        <v>11665.400000000001</v>
      </c>
      <c r="AE105" s="98"/>
      <c r="AG105">
        <f t="shared" si="8"/>
        <v>0.00240828</v>
      </c>
      <c r="AH105" s="89">
        <f t="shared" si="9"/>
        <v>0.15569828000000002</v>
      </c>
      <c r="AI105" s="34">
        <f t="shared" si="13"/>
        <v>21078.141697162635</v>
      </c>
      <c r="AJ105">
        <f t="shared" si="14"/>
        <v>3281.8304078445035</v>
      </c>
      <c r="AK105" s="103">
        <f t="shared" si="10"/>
        <v>143.7417291957239</v>
      </c>
      <c r="AL105" s="103">
        <v>79.9</v>
      </c>
      <c r="AM105" s="105">
        <f t="shared" si="11"/>
        <v>11484.96416273834</v>
      </c>
    </row>
    <row r="106" spans="1:39" ht="12.75" customHeight="1">
      <c r="A106" s="8"/>
      <c r="B106" s="59">
        <v>91</v>
      </c>
      <c r="C106" s="69"/>
      <c r="D106" s="61">
        <v>21044</v>
      </c>
      <c r="E106" s="63"/>
      <c r="F106" s="61">
        <v>3580</v>
      </c>
      <c r="G106" s="63"/>
      <c r="H106" s="64">
        <v>0.8299</v>
      </c>
      <c r="I106" s="63"/>
      <c r="J106" s="64">
        <v>0.1701</v>
      </c>
      <c r="K106" s="63"/>
      <c r="L106" s="64">
        <v>0.17602</v>
      </c>
      <c r="M106" s="63"/>
      <c r="N106" s="65">
        <v>19233</v>
      </c>
      <c r="O106" s="70"/>
      <c r="P106" s="65">
        <v>83220</v>
      </c>
      <c r="Q106" s="40"/>
      <c r="R106" s="67">
        <v>3.95</v>
      </c>
      <c r="S106" s="71"/>
      <c r="T106" s="96"/>
      <c r="U106" s="8"/>
      <c r="V106" s="109">
        <v>91</v>
      </c>
      <c r="W106" s="110"/>
      <c r="X106">
        <v>13.16</v>
      </c>
      <c r="Y106" s="92">
        <v>0.1701</v>
      </c>
      <c r="Z106" s="34">
        <f t="shared" si="15"/>
        <v>21044.08325598455</v>
      </c>
      <c r="AA106">
        <f t="shared" si="12"/>
        <v>3579.5985618429722</v>
      </c>
      <c r="AB106" s="102">
        <v>119</v>
      </c>
      <c r="AC106" s="103">
        <v>87.3</v>
      </c>
      <c r="AD106" s="104">
        <f t="shared" si="7"/>
        <v>10388.699999999999</v>
      </c>
      <c r="AE106" s="98"/>
      <c r="AG106">
        <f t="shared" si="8"/>
        <v>0.00240828</v>
      </c>
      <c r="AH106" s="89">
        <f t="shared" si="9"/>
        <v>0.17250828</v>
      </c>
      <c r="AI106" s="34">
        <f t="shared" si="13"/>
        <v>17796.31128931813</v>
      </c>
      <c r="AJ106">
        <f t="shared" si="14"/>
        <v>3070.0110508648536</v>
      </c>
      <c r="AK106" s="103">
        <f t="shared" si="10"/>
        <v>117.3387155677397</v>
      </c>
      <c r="AL106" s="103">
        <v>87.3</v>
      </c>
      <c r="AM106" s="105">
        <f t="shared" si="11"/>
        <v>10243.669869063675</v>
      </c>
    </row>
    <row r="107" spans="1:39" ht="12.75" customHeight="1">
      <c r="A107" s="8"/>
      <c r="B107" s="59">
        <v>92</v>
      </c>
      <c r="C107" s="69"/>
      <c r="D107" s="61">
        <v>17465</v>
      </c>
      <c r="E107" s="63"/>
      <c r="F107" s="61">
        <v>3302</v>
      </c>
      <c r="G107" s="63"/>
      <c r="H107" s="64">
        <v>0.81095</v>
      </c>
      <c r="I107" s="63"/>
      <c r="J107" s="64">
        <v>0.18905</v>
      </c>
      <c r="K107" s="63"/>
      <c r="L107" s="64">
        <v>0.19751</v>
      </c>
      <c r="M107" s="63"/>
      <c r="N107" s="65">
        <v>15788</v>
      </c>
      <c r="O107" s="70"/>
      <c r="P107" s="65">
        <v>63987</v>
      </c>
      <c r="Q107" s="40"/>
      <c r="R107" s="67">
        <v>3.66</v>
      </c>
      <c r="S107" s="71"/>
      <c r="T107" s="96"/>
      <c r="U107" s="8"/>
      <c r="V107" s="109">
        <v>92</v>
      </c>
      <c r="W107" s="110"/>
      <c r="X107">
        <v>13.16</v>
      </c>
      <c r="Y107" s="92">
        <v>0.18905</v>
      </c>
      <c r="Z107" s="34">
        <f t="shared" si="15"/>
        <v>17464.484694141578</v>
      </c>
      <c r="AA107">
        <f t="shared" si="12"/>
        <v>3301.6608314274654</v>
      </c>
      <c r="AB107" s="102">
        <v>94</v>
      </c>
      <c r="AC107" s="103">
        <v>94.7</v>
      </c>
      <c r="AD107" s="104">
        <f t="shared" si="7"/>
        <v>8901.800000000001</v>
      </c>
      <c r="AE107" s="98"/>
      <c r="AG107">
        <f t="shared" si="8"/>
        <v>0.00240828</v>
      </c>
      <c r="AH107" s="89">
        <f t="shared" si="9"/>
        <v>0.19145828</v>
      </c>
      <c r="AI107" s="34">
        <f t="shared" si="13"/>
        <v>14726.300238453277</v>
      </c>
      <c r="AJ107">
        <f t="shared" si="14"/>
        <v>2819.4721144178543</v>
      </c>
      <c r="AK107" s="103">
        <f t="shared" si="10"/>
        <v>92.81761018640718</v>
      </c>
      <c r="AL107" s="103">
        <v>94.7</v>
      </c>
      <c r="AM107" s="105">
        <f t="shared" si="11"/>
        <v>8789.82768465276</v>
      </c>
    </row>
    <row r="108" spans="1:39" ht="12.75" customHeight="1">
      <c r="A108" s="8"/>
      <c r="B108" s="59">
        <v>93</v>
      </c>
      <c r="C108" s="69"/>
      <c r="D108" s="61">
        <v>14163</v>
      </c>
      <c r="E108" s="63"/>
      <c r="F108" s="61">
        <v>2967</v>
      </c>
      <c r="G108" s="63"/>
      <c r="H108" s="64">
        <v>0.79047</v>
      </c>
      <c r="I108" s="63"/>
      <c r="J108" s="64">
        <v>0.20953</v>
      </c>
      <c r="K108" s="63"/>
      <c r="L108" s="64">
        <v>0.22205</v>
      </c>
      <c r="M108" s="63"/>
      <c r="N108" s="65">
        <v>12649</v>
      </c>
      <c r="O108" s="70"/>
      <c r="P108" s="65">
        <v>48199</v>
      </c>
      <c r="Q108" s="40"/>
      <c r="R108" s="67">
        <v>3.4</v>
      </c>
      <c r="S108" s="71"/>
      <c r="T108" s="96"/>
      <c r="U108" s="8"/>
      <c r="V108" s="109">
        <v>93</v>
      </c>
      <c r="W108" s="110"/>
      <c r="X108">
        <v>13.16</v>
      </c>
      <c r="Y108" s="92">
        <v>0.20953</v>
      </c>
      <c r="Z108" s="34">
        <f t="shared" si="15"/>
        <v>14162.823862714113</v>
      </c>
      <c r="AA108">
        <f t="shared" si="12"/>
        <v>2967.5364839544877</v>
      </c>
      <c r="AB108" s="102">
        <v>73</v>
      </c>
      <c r="AC108" s="103">
        <v>102.1</v>
      </c>
      <c r="AD108" s="104">
        <f t="shared" si="7"/>
        <v>7453.299999999999</v>
      </c>
      <c r="AE108" s="98"/>
      <c r="AG108">
        <f t="shared" si="8"/>
        <v>0.00240828</v>
      </c>
      <c r="AH108" s="89">
        <f t="shared" si="9"/>
        <v>0.21193828</v>
      </c>
      <c r="AI108" s="34">
        <f t="shared" si="13"/>
        <v>11906.828124035423</v>
      </c>
      <c r="AJ108">
        <f t="shared" si="14"/>
        <v>2523.512672863694</v>
      </c>
      <c r="AK108" s="103">
        <f t="shared" si="10"/>
        <v>72.17049227727998</v>
      </c>
      <c r="AL108" s="103">
        <v>102.1</v>
      </c>
      <c r="AM108" s="105">
        <f t="shared" si="11"/>
        <v>7368.607261510285</v>
      </c>
    </row>
    <row r="109" spans="1:39" ht="14.25">
      <c r="A109" s="8"/>
      <c r="B109" s="59">
        <v>94</v>
      </c>
      <c r="C109" s="69"/>
      <c r="D109" s="61">
        <v>11195</v>
      </c>
      <c r="E109" s="63"/>
      <c r="F109" s="61">
        <v>2567</v>
      </c>
      <c r="G109" s="63"/>
      <c r="H109" s="64">
        <v>0.77068</v>
      </c>
      <c r="I109" s="63"/>
      <c r="J109" s="64">
        <v>0.22932</v>
      </c>
      <c r="K109" s="63"/>
      <c r="L109" s="64">
        <v>0.24801</v>
      </c>
      <c r="M109" s="63"/>
      <c r="N109" s="65">
        <v>9876</v>
      </c>
      <c r="O109" s="70"/>
      <c r="P109" s="65">
        <v>35550</v>
      </c>
      <c r="Q109" s="40"/>
      <c r="R109" s="67">
        <v>3.18</v>
      </c>
      <c r="S109" s="71"/>
      <c r="T109" s="96"/>
      <c r="U109" s="8"/>
      <c r="V109" s="109">
        <v>94</v>
      </c>
      <c r="W109" s="110"/>
      <c r="X109">
        <v>13.16</v>
      </c>
      <c r="Y109" s="92">
        <v>0.22932</v>
      </c>
      <c r="Z109" s="34">
        <f t="shared" si="15"/>
        <v>11195.287378759625</v>
      </c>
      <c r="AA109">
        <f t="shared" si="12"/>
        <v>2567.303301697157</v>
      </c>
      <c r="AB109" s="102">
        <v>50</v>
      </c>
      <c r="AC109" s="103">
        <v>109.5</v>
      </c>
      <c r="AD109" s="104">
        <f t="shared" si="7"/>
        <v>5475</v>
      </c>
      <c r="AE109" s="98"/>
      <c r="AG109">
        <f t="shared" si="8"/>
        <v>0.00240828</v>
      </c>
      <c r="AH109" s="89">
        <f t="shared" si="9"/>
        <v>0.23172828</v>
      </c>
      <c r="AI109" s="34">
        <f t="shared" si="13"/>
        <v>9383.31545117173</v>
      </c>
      <c r="AJ109">
        <f t="shared" si="14"/>
        <v>2174.379550197449</v>
      </c>
      <c r="AK109" s="103">
        <f t="shared" si="10"/>
        <v>49.480365538465996</v>
      </c>
      <c r="AL109" s="103">
        <v>109.5</v>
      </c>
      <c r="AM109" s="105">
        <f t="shared" si="11"/>
        <v>5418.100026462027</v>
      </c>
    </row>
    <row r="110" spans="1:39" ht="12.75" customHeight="1">
      <c r="A110" s="8"/>
      <c r="B110" s="59">
        <v>95</v>
      </c>
      <c r="C110" s="69"/>
      <c r="D110" s="61">
        <v>8628</v>
      </c>
      <c r="E110" s="63"/>
      <c r="F110" s="61">
        <v>2123</v>
      </c>
      <c r="G110" s="63"/>
      <c r="H110" s="64">
        <v>0.75399</v>
      </c>
      <c r="I110" s="63"/>
      <c r="J110" s="64">
        <v>0.24601</v>
      </c>
      <c r="K110" s="63"/>
      <c r="L110" s="64">
        <v>0.27055</v>
      </c>
      <c r="M110" s="63"/>
      <c r="N110" s="65">
        <v>7530</v>
      </c>
      <c r="O110" s="70"/>
      <c r="P110" s="65">
        <v>25674</v>
      </c>
      <c r="Q110" s="40"/>
      <c r="R110" s="67">
        <v>2.98</v>
      </c>
      <c r="S110" s="71"/>
      <c r="T110" s="96"/>
      <c r="U110" s="8"/>
      <c r="V110" s="109">
        <v>95</v>
      </c>
      <c r="W110" s="110"/>
      <c r="X110">
        <v>13.16</v>
      </c>
      <c r="Y110" s="92">
        <v>0.24601</v>
      </c>
      <c r="Z110" s="34">
        <f t="shared" si="15"/>
        <v>8627.984077062469</v>
      </c>
      <c r="AA110">
        <f t="shared" si="12"/>
        <v>2122.570362798138</v>
      </c>
      <c r="AB110" s="102">
        <v>35</v>
      </c>
      <c r="AC110" s="103">
        <v>116.9</v>
      </c>
      <c r="AD110" s="104">
        <f t="shared" si="7"/>
        <v>4091.5</v>
      </c>
      <c r="AE110" s="98"/>
      <c r="AG110">
        <f t="shared" si="8"/>
        <v>0.00240828</v>
      </c>
      <c r="AH110" s="89">
        <f t="shared" si="9"/>
        <v>0.24841828000000002</v>
      </c>
      <c r="AI110" s="34">
        <f t="shared" si="13"/>
        <v>7208.93590097428</v>
      </c>
      <c r="AJ110">
        <f t="shared" si="14"/>
        <v>1790.8314571502813</v>
      </c>
      <c r="AK110" s="103">
        <f t="shared" si="10"/>
        <v>34.66069405198361</v>
      </c>
      <c r="AL110" s="103">
        <v>116.9</v>
      </c>
      <c r="AM110" s="105">
        <f t="shared" si="11"/>
        <v>4051.8351346768845</v>
      </c>
    </row>
    <row r="111" spans="1:39" ht="12.75" customHeight="1">
      <c r="A111" s="8"/>
      <c r="B111" s="59">
        <v>96</v>
      </c>
      <c r="C111" s="69"/>
      <c r="D111" s="61">
        <v>6506</v>
      </c>
      <c r="E111" s="63"/>
      <c r="F111" s="61">
        <v>1718</v>
      </c>
      <c r="G111" s="63"/>
      <c r="H111" s="64">
        <v>0.73592</v>
      </c>
      <c r="I111" s="63"/>
      <c r="J111" s="64">
        <v>0.26408</v>
      </c>
      <c r="K111" s="63"/>
      <c r="L111" s="64">
        <v>0.29434</v>
      </c>
      <c r="M111" s="63"/>
      <c r="N111" s="65">
        <v>5614</v>
      </c>
      <c r="O111" s="70"/>
      <c r="P111" s="65">
        <v>18144</v>
      </c>
      <c r="Q111" s="40"/>
      <c r="R111" s="67">
        <v>2.79</v>
      </c>
      <c r="S111" s="71"/>
      <c r="T111" s="96"/>
      <c r="U111" s="8"/>
      <c r="V111" s="109">
        <v>96</v>
      </c>
      <c r="W111" s="110"/>
      <c r="X111">
        <v>13.16</v>
      </c>
      <c r="Y111" s="92">
        <v>0.26408</v>
      </c>
      <c r="Z111" s="34">
        <f t="shared" si="15"/>
        <v>6505.41371426433</v>
      </c>
      <c r="AA111">
        <f t="shared" si="12"/>
        <v>1717.9496536629242</v>
      </c>
      <c r="AB111" s="102">
        <v>23</v>
      </c>
      <c r="AC111" s="103">
        <v>124.3</v>
      </c>
      <c r="AD111" s="104">
        <f t="shared" si="7"/>
        <v>2858.9</v>
      </c>
      <c r="AE111" s="98"/>
      <c r="AG111">
        <f t="shared" si="8"/>
        <v>0.00240828</v>
      </c>
      <c r="AH111" s="89">
        <f t="shared" si="9"/>
        <v>0.26648827999999997</v>
      </c>
      <c r="AI111" s="34">
        <f t="shared" si="13"/>
        <v>5418.104443823999</v>
      </c>
      <c r="AJ111">
        <f t="shared" si="14"/>
        <v>1443.861334095014</v>
      </c>
      <c r="AK111" s="103">
        <f t="shared" si="10"/>
        <v>22.79214680660628</v>
      </c>
      <c r="AL111" s="103">
        <v>124.3</v>
      </c>
      <c r="AM111" s="105">
        <f t="shared" si="11"/>
        <v>2833.0638480611606</v>
      </c>
    </row>
    <row r="112" spans="1:39" ht="12.75" customHeight="1">
      <c r="A112" s="8"/>
      <c r="B112" s="59">
        <v>97</v>
      </c>
      <c r="C112" s="69"/>
      <c r="D112" s="61">
        <v>4788</v>
      </c>
      <c r="E112" s="63"/>
      <c r="F112" s="61">
        <v>1352</v>
      </c>
      <c r="G112" s="63"/>
      <c r="H112" s="64">
        <v>0.71757</v>
      </c>
      <c r="I112" s="63"/>
      <c r="J112" s="64">
        <v>0.28243</v>
      </c>
      <c r="K112" s="63"/>
      <c r="L112" s="64">
        <v>0.3191</v>
      </c>
      <c r="M112" s="63"/>
      <c r="N112" s="65">
        <v>4083</v>
      </c>
      <c r="O112" s="70"/>
      <c r="P112" s="65">
        <v>12529</v>
      </c>
      <c r="Q112" s="40"/>
      <c r="R112" s="67">
        <v>2.62</v>
      </c>
      <c r="S112" s="71"/>
      <c r="T112" s="96"/>
      <c r="U112" s="8"/>
      <c r="V112" s="109">
        <v>97</v>
      </c>
      <c r="W112" s="110"/>
      <c r="X112">
        <v>13.16</v>
      </c>
      <c r="Y112" s="92">
        <v>0.28243</v>
      </c>
      <c r="Z112" s="34">
        <f t="shared" si="15"/>
        <v>4787.464060601406</v>
      </c>
      <c r="AA112">
        <f t="shared" si="12"/>
        <v>1352.1234746356552</v>
      </c>
      <c r="AB112" s="102">
        <v>14</v>
      </c>
      <c r="AC112" s="103">
        <v>131.7</v>
      </c>
      <c r="AD112" s="104">
        <f t="shared" si="7"/>
        <v>1843.7999999999997</v>
      </c>
      <c r="AE112" s="98"/>
      <c r="AG112">
        <f t="shared" si="8"/>
        <v>0.00240828</v>
      </c>
      <c r="AH112" s="89">
        <f t="shared" si="9"/>
        <v>0.28483828</v>
      </c>
      <c r="AI112" s="34">
        <f t="shared" si="13"/>
        <v>3974.2431097289846</v>
      </c>
      <c r="AJ112">
        <f t="shared" si="14"/>
        <v>1132.0165716770553</v>
      </c>
      <c r="AK112" s="103">
        <f t="shared" si="10"/>
        <v>13.881631359380489</v>
      </c>
      <c r="AL112" s="103">
        <v>131.7</v>
      </c>
      <c r="AM112" s="105">
        <f t="shared" si="11"/>
        <v>1828.2108500304103</v>
      </c>
    </row>
    <row r="113" spans="1:39" ht="12.75" customHeight="1">
      <c r="A113" s="8"/>
      <c r="B113" s="59">
        <v>98</v>
      </c>
      <c r="C113" s="69"/>
      <c r="D113" s="61">
        <v>3435</v>
      </c>
      <c r="E113" s="63"/>
      <c r="F113" s="61">
        <v>1034</v>
      </c>
      <c r="G113" s="63"/>
      <c r="H113" s="64">
        <v>0.69896</v>
      </c>
      <c r="I113" s="63"/>
      <c r="J113" s="64">
        <v>0.30104</v>
      </c>
      <c r="K113" s="63"/>
      <c r="L113" s="64">
        <v>0.34485</v>
      </c>
      <c r="M113" s="63"/>
      <c r="N113" s="65">
        <v>2894</v>
      </c>
      <c r="O113" s="70"/>
      <c r="P113" s="65">
        <v>8447</v>
      </c>
      <c r="Q113" s="40"/>
      <c r="R113" s="67">
        <v>2.46</v>
      </c>
      <c r="S113" s="71"/>
      <c r="T113" s="96"/>
      <c r="U113" s="8"/>
      <c r="V113" s="109">
        <v>98</v>
      </c>
      <c r="W113" s="110"/>
      <c r="X113">
        <v>13.16</v>
      </c>
      <c r="Y113" s="92">
        <v>0.30104</v>
      </c>
      <c r="Z113" s="34">
        <f t="shared" si="15"/>
        <v>3435.3405859657514</v>
      </c>
      <c r="AA113">
        <f t="shared" si="12"/>
        <v>1034.1749299991297</v>
      </c>
      <c r="AB113" s="102">
        <v>9</v>
      </c>
      <c r="AC113" s="103">
        <v>139.1</v>
      </c>
      <c r="AD113" s="104">
        <f t="shared" si="7"/>
        <v>1251.8999999999999</v>
      </c>
      <c r="AE113" s="98"/>
      <c r="AG113">
        <f t="shared" si="8"/>
        <v>0.00240828</v>
      </c>
      <c r="AH113" s="89">
        <f t="shared" si="9"/>
        <v>0.30344827999999996</v>
      </c>
      <c r="AI113" s="34">
        <f t="shared" si="13"/>
        <v>2842.2265380519293</v>
      </c>
      <c r="AJ113">
        <f t="shared" si="14"/>
        <v>862.4687543422124</v>
      </c>
      <c r="AK113" s="103">
        <f t="shared" si="10"/>
        <v>8.928572605519465</v>
      </c>
      <c r="AL113" s="103">
        <v>139.1</v>
      </c>
      <c r="AM113" s="105">
        <f t="shared" si="11"/>
        <v>1241.9644494277575</v>
      </c>
    </row>
    <row r="114" spans="1:39" ht="12.75" customHeight="1">
      <c r="A114" s="8"/>
      <c r="B114" s="59">
        <v>99</v>
      </c>
      <c r="C114" s="69"/>
      <c r="D114" s="61">
        <v>2401</v>
      </c>
      <c r="E114" s="63"/>
      <c r="F114" s="61">
        <v>768</v>
      </c>
      <c r="G114" s="63"/>
      <c r="H114" s="64">
        <v>0.68011</v>
      </c>
      <c r="I114" s="63"/>
      <c r="J114" s="64">
        <v>0.31989</v>
      </c>
      <c r="K114" s="63"/>
      <c r="L114" s="64">
        <v>0.37165</v>
      </c>
      <c r="M114" s="63"/>
      <c r="N114" s="65">
        <v>1997</v>
      </c>
      <c r="O114" s="70"/>
      <c r="P114" s="65">
        <v>5553</v>
      </c>
      <c r="Q114" s="40"/>
      <c r="R114" s="67">
        <v>2.31</v>
      </c>
      <c r="S114" s="71"/>
      <c r="T114" s="96"/>
      <c r="U114" s="8"/>
      <c r="V114" s="109">
        <v>99</v>
      </c>
      <c r="W114" s="110"/>
      <c r="X114">
        <v>13.16</v>
      </c>
      <c r="Y114" s="92">
        <v>0.31989</v>
      </c>
      <c r="Z114" s="34">
        <f t="shared" si="15"/>
        <v>2401.1656559666217</v>
      </c>
      <c r="AA114">
        <f t="shared" si="12"/>
        <v>768.1088816871626</v>
      </c>
      <c r="AB114" s="102">
        <v>6</v>
      </c>
      <c r="AC114" s="103">
        <v>146.5</v>
      </c>
      <c r="AD114" s="104">
        <f t="shared" si="7"/>
        <v>879</v>
      </c>
      <c r="AE114" s="98"/>
      <c r="AG114">
        <f t="shared" si="8"/>
        <v>0.00240828</v>
      </c>
      <c r="AH114" s="89">
        <f t="shared" si="9"/>
        <v>0.32229828</v>
      </c>
      <c r="AI114" s="34">
        <f t="shared" si="13"/>
        <v>1979.757783709717</v>
      </c>
      <c r="AJ114">
        <f t="shared" si="14"/>
        <v>638.0725285062538</v>
      </c>
      <c r="AK114" s="103">
        <f t="shared" si="10"/>
        <v>5.955166748019878</v>
      </c>
      <c r="AL114" s="103">
        <v>146.5</v>
      </c>
      <c r="AM114" s="105">
        <f t="shared" si="11"/>
        <v>872.4319285849122</v>
      </c>
    </row>
    <row r="115" spans="1:39" ht="12.75" customHeight="1">
      <c r="A115" s="8"/>
      <c r="B115" s="59">
        <v>100</v>
      </c>
      <c r="C115" s="69"/>
      <c r="D115" s="61">
        <v>1633</v>
      </c>
      <c r="E115" s="63"/>
      <c r="F115" s="61">
        <v>554</v>
      </c>
      <c r="G115" s="63"/>
      <c r="H115" s="64">
        <v>0.66104</v>
      </c>
      <c r="I115" s="63"/>
      <c r="J115" s="64">
        <v>0.33896</v>
      </c>
      <c r="K115" s="63"/>
      <c r="L115" s="64">
        <v>0.39954</v>
      </c>
      <c r="M115" s="63"/>
      <c r="N115" s="65">
        <v>1340</v>
      </c>
      <c r="O115" s="70"/>
      <c r="P115" s="65">
        <v>3556</v>
      </c>
      <c r="Q115" s="40"/>
      <c r="R115" s="67">
        <v>2.18</v>
      </c>
      <c r="S115" s="71"/>
      <c r="T115" s="96"/>
      <c r="U115" s="8"/>
      <c r="V115" s="109">
        <v>100</v>
      </c>
      <c r="W115" s="110"/>
      <c r="X115">
        <v>13.16</v>
      </c>
      <c r="Y115" s="92">
        <v>0.33896</v>
      </c>
      <c r="Z115" s="34">
        <f t="shared" si="15"/>
        <v>1633.0567742794592</v>
      </c>
      <c r="AA115">
        <f t="shared" si="12"/>
        <v>553.5409242097654</v>
      </c>
      <c r="AB115" s="99">
        <v>9</v>
      </c>
      <c r="AD115" s="106">
        <f>SUM(AD80:AD114)</f>
        <v>265645.26</v>
      </c>
      <c r="AE115" s="98"/>
      <c r="AG115">
        <f t="shared" si="8"/>
        <v>0.00240828</v>
      </c>
      <c r="AH115" s="89">
        <f t="shared" si="9"/>
        <v>0.34136827999999997</v>
      </c>
      <c r="AI115" s="34">
        <f t="shared" si="13"/>
        <v>1341.6852552034632</v>
      </c>
      <c r="AJ115">
        <f t="shared" si="14"/>
        <v>458.0087878701672</v>
      </c>
      <c r="AM115" s="107">
        <f>SUM(AM80:AM114)</f>
        <v>243593.50957388067</v>
      </c>
    </row>
    <row r="116" spans="1:36" ht="12.75" customHeight="1">
      <c r="A116" s="8"/>
      <c r="B116" s="59">
        <v>101</v>
      </c>
      <c r="C116" s="69"/>
      <c r="D116" s="61">
        <v>1080</v>
      </c>
      <c r="E116" s="63"/>
      <c r="F116" s="61">
        <v>387</v>
      </c>
      <c r="G116" s="63"/>
      <c r="H116" s="64">
        <v>0.64176</v>
      </c>
      <c r="I116" s="63"/>
      <c r="J116" s="64">
        <v>0.35824</v>
      </c>
      <c r="K116" s="63"/>
      <c r="L116" s="64">
        <v>0.42855</v>
      </c>
      <c r="M116" s="63"/>
      <c r="N116" s="65">
        <v>874</v>
      </c>
      <c r="O116" s="70"/>
      <c r="P116" s="65">
        <v>2215</v>
      </c>
      <c r="Q116" s="40"/>
      <c r="R116" s="67">
        <v>2.05</v>
      </c>
      <c r="S116" s="71"/>
      <c r="T116" s="96"/>
      <c r="U116" s="8"/>
      <c r="V116" s="59">
        <v>101</v>
      </c>
      <c r="W116" s="69"/>
      <c r="X116">
        <v>13.16</v>
      </c>
      <c r="Y116" s="92">
        <v>0.35824</v>
      </c>
      <c r="Z116" s="34">
        <f t="shared" si="15"/>
        <v>1079.515850069694</v>
      </c>
      <c r="AA116">
        <f t="shared" si="12"/>
        <v>386.72575812896713</v>
      </c>
      <c r="AD116" s="98"/>
      <c r="AE116" s="98"/>
      <c r="AG116">
        <f t="shared" si="8"/>
        <v>0.00240828</v>
      </c>
      <c r="AH116" s="89">
        <f t="shared" si="9"/>
        <v>0.36064828</v>
      </c>
      <c r="AI116" s="34">
        <f t="shared" si="13"/>
        <v>883.6764673332959</v>
      </c>
      <c r="AJ116">
        <f t="shared" si="14"/>
        <v>318.69639802022937</v>
      </c>
    </row>
    <row r="117" spans="1:39" ht="12.75" customHeight="1">
      <c r="A117" s="8"/>
      <c r="B117" s="59">
        <v>102</v>
      </c>
      <c r="C117" s="69"/>
      <c r="D117" s="61">
        <v>693</v>
      </c>
      <c r="E117" s="63"/>
      <c r="F117" s="61">
        <v>262</v>
      </c>
      <c r="G117" s="63"/>
      <c r="H117" s="64">
        <v>0.62229</v>
      </c>
      <c r="I117" s="63"/>
      <c r="J117" s="64">
        <v>0.37771</v>
      </c>
      <c r="K117" s="63"/>
      <c r="L117" s="64">
        <v>0.45874</v>
      </c>
      <c r="M117" s="63"/>
      <c r="N117" s="65">
        <v>553</v>
      </c>
      <c r="O117" s="70"/>
      <c r="P117" s="65">
        <v>1341</v>
      </c>
      <c r="Q117" s="40"/>
      <c r="R117" s="67">
        <v>1.94</v>
      </c>
      <c r="S117" s="71"/>
      <c r="T117" s="96"/>
      <c r="U117" s="8"/>
      <c r="V117" s="59">
        <v>102</v>
      </c>
      <c r="W117" s="69"/>
      <c r="X117">
        <v>13.16</v>
      </c>
      <c r="Y117" s="92">
        <v>0.37771</v>
      </c>
      <c r="Z117" s="34">
        <f t="shared" si="15"/>
        <v>692.7900919407268</v>
      </c>
      <c r="AA117">
        <f t="shared" si="12"/>
        <v>261.6737456269319</v>
      </c>
      <c r="AD117" s="98"/>
      <c r="AE117" s="98"/>
      <c r="AG117">
        <f t="shared" si="8"/>
        <v>0.00240828</v>
      </c>
      <c r="AH117" s="89">
        <f t="shared" si="9"/>
        <v>0.38011828</v>
      </c>
      <c r="AI117" s="34">
        <f t="shared" si="13"/>
        <v>564.9800693130666</v>
      </c>
      <c r="AJ117">
        <f t="shared" si="14"/>
        <v>214.75925218156362</v>
      </c>
      <c r="AM117" s="108">
        <f>+AM115/AD115</f>
        <v>0.9169879770257549</v>
      </c>
    </row>
    <row r="118" spans="1:36" ht="12.75" customHeight="1">
      <c r="A118" s="8"/>
      <c r="B118" s="59">
        <v>103</v>
      </c>
      <c r="C118" s="69"/>
      <c r="D118" s="61">
        <v>431</v>
      </c>
      <c r="E118" s="63"/>
      <c r="F118" s="61">
        <v>171</v>
      </c>
      <c r="G118" s="63"/>
      <c r="H118" s="64">
        <v>0.60267</v>
      </c>
      <c r="I118" s="63"/>
      <c r="J118" s="64">
        <v>0.39733</v>
      </c>
      <c r="K118" s="63"/>
      <c r="L118" s="64">
        <v>0.49015</v>
      </c>
      <c r="M118" s="63"/>
      <c r="N118" s="65">
        <v>339</v>
      </c>
      <c r="O118" s="70"/>
      <c r="P118" s="65">
        <v>788</v>
      </c>
      <c r="Q118" s="40"/>
      <c r="R118" s="67">
        <v>1.83</v>
      </c>
      <c r="S118" s="71"/>
      <c r="T118" s="96"/>
      <c r="U118" s="8"/>
      <c r="V118" s="59">
        <v>103</v>
      </c>
      <c r="W118" s="69"/>
      <c r="X118">
        <v>13.16</v>
      </c>
      <c r="Y118" s="92">
        <v>0.39733</v>
      </c>
      <c r="Z118" s="34">
        <f t="shared" si="15"/>
        <v>431.1163463137949</v>
      </c>
      <c r="AA118">
        <f t="shared" si="12"/>
        <v>171.29545788086014</v>
      </c>
      <c r="AD118" s="98"/>
      <c r="AE118" s="98"/>
      <c r="AG118">
        <f t="shared" si="8"/>
        <v>0.00240828</v>
      </c>
      <c r="AH118" s="89">
        <f t="shared" si="9"/>
        <v>0.39973828</v>
      </c>
      <c r="AI118" s="34">
        <f t="shared" si="13"/>
        <v>350.22081713150294</v>
      </c>
      <c r="AJ118">
        <f t="shared" si="14"/>
        <v>139.9966670603415</v>
      </c>
    </row>
    <row r="119" spans="1:36" ht="12.75" customHeight="1">
      <c r="A119" s="8"/>
      <c r="B119" s="59">
        <v>104</v>
      </c>
      <c r="C119" s="69"/>
      <c r="D119" s="61">
        <v>260</v>
      </c>
      <c r="E119" s="63"/>
      <c r="F119" s="61">
        <v>108</v>
      </c>
      <c r="G119" s="63"/>
      <c r="H119" s="64">
        <v>0.58291</v>
      </c>
      <c r="I119" s="63"/>
      <c r="J119" s="64">
        <v>0.41709</v>
      </c>
      <c r="K119" s="63"/>
      <c r="L119" s="64">
        <v>0.52284</v>
      </c>
      <c r="M119" s="63"/>
      <c r="N119" s="65">
        <v>201</v>
      </c>
      <c r="O119" s="70"/>
      <c r="P119" s="65">
        <v>449</v>
      </c>
      <c r="Q119" s="40"/>
      <c r="R119" s="67">
        <v>1.73</v>
      </c>
      <c r="S119" s="71"/>
      <c r="T119" s="96"/>
      <c r="U119" s="8"/>
      <c r="V119" s="59">
        <v>104</v>
      </c>
      <c r="W119" s="69"/>
      <c r="X119">
        <v>13.16</v>
      </c>
      <c r="Y119" s="92">
        <v>0.41709</v>
      </c>
      <c r="Z119" s="34">
        <f t="shared" si="15"/>
        <v>259.8208884329348</v>
      </c>
      <c r="AA119">
        <f t="shared" si="12"/>
        <v>108.36869435649278</v>
      </c>
      <c r="AD119" s="98"/>
      <c r="AE119" s="98"/>
      <c r="AG119">
        <f t="shared" si="8"/>
        <v>0.00240828</v>
      </c>
      <c r="AH119" s="89">
        <f t="shared" si="9"/>
        <v>0.41949828</v>
      </c>
      <c r="AI119" s="34">
        <f t="shared" si="13"/>
        <v>210.22415007116143</v>
      </c>
      <c r="AJ119">
        <f t="shared" si="14"/>
        <v>88.1886693693141</v>
      </c>
    </row>
    <row r="120" spans="1:36" ht="12.75" customHeight="1">
      <c r="A120" s="8"/>
      <c r="B120" s="59">
        <v>105</v>
      </c>
      <c r="C120" s="69"/>
      <c r="D120" s="61">
        <v>151</v>
      </c>
      <c r="E120" s="63"/>
      <c r="F120" s="61">
        <v>66</v>
      </c>
      <c r="G120" s="63"/>
      <c r="H120" s="64">
        <v>0.56303</v>
      </c>
      <c r="I120" s="63"/>
      <c r="J120" s="64">
        <v>0.43697</v>
      </c>
      <c r="K120" s="63"/>
      <c r="L120" s="64">
        <v>0.55684</v>
      </c>
      <c r="M120" s="63"/>
      <c r="N120" s="65">
        <v>116</v>
      </c>
      <c r="O120" s="70"/>
      <c r="P120" s="65">
        <v>247</v>
      </c>
      <c r="Q120" s="40"/>
      <c r="R120" s="67">
        <v>1.63</v>
      </c>
      <c r="S120" s="71"/>
      <c r="T120" s="96"/>
      <c r="U120" s="8"/>
      <c r="V120" s="59">
        <v>105</v>
      </c>
      <c r="W120" s="69"/>
      <c r="X120">
        <v>13.16</v>
      </c>
      <c r="Y120" s="92">
        <v>0.43697</v>
      </c>
      <c r="Z120" s="34">
        <f t="shared" si="15"/>
        <v>151.45219407644203</v>
      </c>
      <c r="AA120">
        <f t="shared" si="12"/>
        <v>66.18006524558288</v>
      </c>
      <c r="AD120" s="98"/>
      <c r="AE120" s="98"/>
      <c r="AG120">
        <f t="shared" si="8"/>
        <v>0.00240828</v>
      </c>
      <c r="AH120" s="89">
        <f t="shared" si="9"/>
        <v>0.43937828</v>
      </c>
      <c r="AI120" s="34">
        <f t="shared" si="13"/>
        <v>122.03548070184733</v>
      </c>
      <c r="AJ120">
        <f t="shared" si="14"/>
        <v>53.61973960975087</v>
      </c>
    </row>
    <row r="121" spans="1:36" ht="12.75" customHeight="1">
      <c r="A121" s="8"/>
      <c r="B121" s="59">
        <v>106</v>
      </c>
      <c r="C121" s="69"/>
      <c r="D121" s="61">
        <v>85</v>
      </c>
      <c r="E121" s="63"/>
      <c r="F121" s="61">
        <v>39</v>
      </c>
      <c r="G121" s="63"/>
      <c r="H121" s="64">
        <v>0.54307</v>
      </c>
      <c r="I121" s="63"/>
      <c r="J121" s="64">
        <v>0.45693</v>
      </c>
      <c r="K121" s="63"/>
      <c r="L121" s="64">
        <v>0.59223</v>
      </c>
      <c r="M121" s="63"/>
      <c r="N121" s="65">
        <v>64</v>
      </c>
      <c r="O121" s="70"/>
      <c r="P121" s="65">
        <v>132</v>
      </c>
      <c r="Q121" s="40"/>
      <c r="R121" s="67">
        <v>1.55</v>
      </c>
      <c r="S121" s="71"/>
      <c r="T121" s="96"/>
      <c r="U121" s="8"/>
      <c r="V121" s="59">
        <v>106</v>
      </c>
      <c r="W121" s="69"/>
      <c r="X121">
        <v>13.16</v>
      </c>
      <c r="Y121" s="92">
        <v>0.45693</v>
      </c>
      <c r="Z121" s="34">
        <f t="shared" si="15"/>
        <v>85.27212883085915</v>
      </c>
      <c r="AA121">
        <f t="shared" si="12"/>
        <v>38.96339382668447</v>
      </c>
      <c r="AD121" s="98"/>
      <c r="AE121" s="98"/>
      <c r="AG121">
        <f t="shared" si="8"/>
        <v>0.00240828</v>
      </c>
      <c r="AH121" s="89">
        <f t="shared" si="9"/>
        <v>0.45933828</v>
      </c>
      <c r="AI121" s="34">
        <f t="shared" si="13"/>
        <v>68.41574109209645</v>
      </c>
      <c r="AJ121">
        <f t="shared" si="14"/>
        <v>31.425968838168906</v>
      </c>
    </row>
    <row r="122" spans="1:36" ht="12.75" customHeight="1">
      <c r="A122" s="8"/>
      <c r="B122" s="59">
        <v>107</v>
      </c>
      <c r="C122" s="69"/>
      <c r="D122" s="61">
        <v>46</v>
      </c>
      <c r="E122" s="63"/>
      <c r="F122" s="61">
        <v>22</v>
      </c>
      <c r="G122" s="63"/>
      <c r="H122" s="64">
        <v>0.52305</v>
      </c>
      <c r="I122" s="63"/>
      <c r="J122" s="64">
        <v>0.47695</v>
      </c>
      <c r="K122" s="63"/>
      <c r="L122" s="64">
        <v>0.62905</v>
      </c>
      <c r="M122" s="63"/>
      <c r="N122" s="65">
        <v>34</v>
      </c>
      <c r="O122" s="70"/>
      <c r="P122" s="65">
        <v>68</v>
      </c>
      <c r="Q122" s="40"/>
      <c r="R122" s="67">
        <v>1.46</v>
      </c>
      <c r="S122" s="71"/>
      <c r="T122" s="96"/>
      <c r="U122" s="8"/>
      <c r="V122" s="59">
        <v>107</v>
      </c>
      <c r="W122" s="69"/>
      <c r="X122">
        <v>13.16</v>
      </c>
      <c r="Y122" s="92">
        <v>0.47695</v>
      </c>
      <c r="Z122" s="34">
        <f t="shared" si="15"/>
        <v>46.30873500417468</v>
      </c>
      <c r="AA122">
        <f t="shared" si="12"/>
        <v>22.086951160241114</v>
      </c>
      <c r="AD122" s="98"/>
      <c r="AE122" s="98"/>
      <c r="AG122">
        <f t="shared" si="8"/>
        <v>0.00240828</v>
      </c>
      <c r="AH122" s="89">
        <f t="shared" si="9"/>
        <v>0.47935827999999997</v>
      </c>
      <c r="AI122" s="34">
        <f t="shared" si="13"/>
        <v>36.98977225392755</v>
      </c>
      <c r="AJ122">
        <f t="shared" si="14"/>
        <v>17.731353605234432</v>
      </c>
    </row>
    <row r="123" spans="1:36" ht="12.75" customHeight="1">
      <c r="A123" s="8"/>
      <c r="B123" s="59">
        <v>108</v>
      </c>
      <c r="C123" s="69"/>
      <c r="D123" s="61">
        <v>24</v>
      </c>
      <c r="E123" s="63"/>
      <c r="F123" s="61">
        <v>12</v>
      </c>
      <c r="G123" s="63"/>
      <c r="H123" s="64">
        <v>0.50301</v>
      </c>
      <c r="I123" s="63"/>
      <c r="J123" s="64">
        <v>0.49699</v>
      </c>
      <c r="K123" s="63"/>
      <c r="L123" s="64">
        <v>0.66736</v>
      </c>
      <c r="M123" s="63"/>
      <c r="N123" s="65">
        <v>18</v>
      </c>
      <c r="O123" s="70"/>
      <c r="P123" s="65">
        <v>34</v>
      </c>
      <c r="Q123" s="40"/>
      <c r="R123" s="67">
        <v>1.39</v>
      </c>
      <c r="S123" s="71"/>
      <c r="T123" s="96"/>
      <c r="U123" s="8"/>
      <c r="V123" s="59">
        <v>108</v>
      </c>
      <c r="W123" s="69"/>
      <c r="X123">
        <v>13.16</v>
      </c>
      <c r="Y123" s="92">
        <v>0.49699</v>
      </c>
      <c r="Z123" s="34">
        <f t="shared" si="15"/>
        <v>24.221783843933565</v>
      </c>
      <c r="AA123">
        <f t="shared" si="12"/>
        <v>12.037984352596542</v>
      </c>
      <c r="AD123" s="98"/>
      <c r="AE123" s="98"/>
      <c r="AG123">
        <f t="shared" si="8"/>
        <v>0.00240828</v>
      </c>
      <c r="AH123" s="89">
        <f t="shared" si="9"/>
        <v>0.49939827999999997</v>
      </c>
      <c r="AI123" s="34">
        <f t="shared" si="13"/>
        <v>19.258418648693116</v>
      </c>
      <c r="AJ123">
        <f t="shared" si="14"/>
        <v>9.617621148677266</v>
      </c>
    </row>
    <row r="124" spans="1:36" ht="12.75" customHeight="1">
      <c r="A124" s="8"/>
      <c r="B124" s="59">
        <v>109</v>
      </c>
      <c r="C124" s="69"/>
      <c r="D124" s="61">
        <v>12</v>
      </c>
      <c r="E124" s="63"/>
      <c r="F124" s="61">
        <v>6</v>
      </c>
      <c r="G124" s="63"/>
      <c r="H124" s="64">
        <v>0.48296</v>
      </c>
      <c r="I124" s="63"/>
      <c r="J124" s="64">
        <v>0.51704</v>
      </c>
      <c r="K124" s="63"/>
      <c r="L124" s="64">
        <v>0.70722</v>
      </c>
      <c r="M124" s="63"/>
      <c r="N124" s="65">
        <v>9</v>
      </c>
      <c r="O124" s="70"/>
      <c r="P124" s="65">
        <v>16</v>
      </c>
      <c r="Q124" s="40"/>
      <c r="R124" s="67">
        <v>1.32</v>
      </c>
      <c r="S124" s="71"/>
      <c r="T124" s="96"/>
      <c r="U124" s="8"/>
      <c r="V124" s="59">
        <v>109</v>
      </c>
      <c r="W124" s="69"/>
      <c r="X124">
        <v>13.16</v>
      </c>
      <c r="Y124" s="92">
        <v>0.51704</v>
      </c>
      <c r="Z124" s="34">
        <f t="shared" si="15"/>
        <v>12.183799491337023</v>
      </c>
      <c r="AA124">
        <f t="shared" si="12"/>
        <v>6.299511689000895</v>
      </c>
      <c r="AD124" s="98"/>
      <c r="AE124" s="98"/>
      <c r="AG124">
        <f t="shared" si="8"/>
        <v>0.00240828</v>
      </c>
      <c r="AH124" s="89">
        <f t="shared" si="9"/>
        <v>0.5194482800000001</v>
      </c>
      <c r="AI124" s="34">
        <f t="shared" si="13"/>
        <v>9.64079750001585</v>
      </c>
      <c r="AJ124">
        <f t="shared" si="14"/>
        <v>5.007895679211535</v>
      </c>
    </row>
    <row r="125" spans="1:36" ht="12.75" customHeight="1">
      <c r="A125" s="8"/>
      <c r="B125" s="59">
        <v>110</v>
      </c>
      <c r="C125" s="69"/>
      <c r="D125" s="61">
        <v>6</v>
      </c>
      <c r="E125" s="63"/>
      <c r="F125" s="61">
        <v>3</v>
      </c>
      <c r="G125" s="63"/>
      <c r="H125" s="64">
        <v>0.46295</v>
      </c>
      <c r="I125" s="63"/>
      <c r="J125" s="64">
        <v>0.53705</v>
      </c>
      <c r="K125" s="63"/>
      <c r="L125" s="64">
        <v>0.74869</v>
      </c>
      <c r="M125" s="63"/>
      <c r="N125" s="65">
        <v>4</v>
      </c>
      <c r="O125" s="70"/>
      <c r="P125" s="65">
        <v>7</v>
      </c>
      <c r="Q125" s="40"/>
      <c r="R125" s="67">
        <v>1.25</v>
      </c>
      <c r="S125" s="71"/>
      <c r="T125" s="96"/>
      <c r="U125" s="8"/>
      <c r="V125" s="59">
        <v>110</v>
      </c>
      <c r="W125" s="69"/>
      <c r="X125">
        <v>13.16</v>
      </c>
      <c r="Y125" s="92">
        <v>0.53705</v>
      </c>
      <c r="Z125" s="34">
        <f t="shared" si="15"/>
        <v>5.884287802336128</v>
      </c>
      <c r="AA125">
        <f t="shared" si="12"/>
        <v>3.1601567642446176</v>
      </c>
      <c r="AD125" s="98"/>
      <c r="AE125" s="98"/>
      <c r="AG125">
        <f t="shared" si="8"/>
        <v>0.00240828</v>
      </c>
      <c r="AH125" s="89">
        <f t="shared" si="9"/>
        <v>0.5394582800000001</v>
      </c>
      <c r="AI125" s="34">
        <f t="shared" si="13"/>
        <v>4.632901820804316</v>
      </c>
      <c r="AJ125">
        <f t="shared" si="14"/>
        <v>2.4992572476599646</v>
      </c>
    </row>
    <row r="126" spans="1:36" ht="12.75" customHeight="1">
      <c r="A126" s="8"/>
      <c r="B126" s="59">
        <v>111</v>
      </c>
      <c r="C126" s="69"/>
      <c r="D126" s="61">
        <v>3</v>
      </c>
      <c r="E126" s="63"/>
      <c r="F126" s="61">
        <v>2</v>
      </c>
      <c r="G126" s="63"/>
      <c r="H126" s="64">
        <v>0.44302</v>
      </c>
      <c r="I126" s="63"/>
      <c r="J126" s="64">
        <v>0.55698</v>
      </c>
      <c r="K126" s="63"/>
      <c r="L126" s="64">
        <v>0.79185</v>
      </c>
      <c r="M126" s="63"/>
      <c r="N126" s="65">
        <v>2</v>
      </c>
      <c r="O126" s="70"/>
      <c r="P126" s="65">
        <v>3</v>
      </c>
      <c r="Q126" s="40"/>
      <c r="R126" s="67">
        <v>1.19</v>
      </c>
      <c r="S126" s="71"/>
      <c r="T126" s="96"/>
      <c r="U126" s="8"/>
      <c r="V126" s="59">
        <v>111</v>
      </c>
      <c r="W126" s="69"/>
      <c r="X126">
        <v>13.16</v>
      </c>
      <c r="Y126" s="92">
        <v>0.55698</v>
      </c>
      <c r="Z126" s="34">
        <f t="shared" si="15"/>
        <v>2.7241310380915102</v>
      </c>
      <c r="AA126">
        <f t="shared" si="12"/>
        <v>1.5172865055962095</v>
      </c>
      <c r="AD126" s="98"/>
      <c r="AE126" s="98"/>
      <c r="AG126">
        <f t="shared" si="8"/>
        <v>0.00240828</v>
      </c>
      <c r="AH126" s="89">
        <f t="shared" si="9"/>
        <v>0.5593882800000001</v>
      </c>
      <c r="AI126" s="34">
        <f t="shared" si="13"/>
        <v>2.133644573144351</v>
      </c>
      <c r="AJ126">
        <f t="shared" si="14"/>
        <v>1.193535767902553</v>
      </c>
    </row>
    <row r="127" spans="1:36" ht="12.75" customHeight="1" thickBot="1">
      <c r="A127" s="8"/>
      <c r="B127" s="72">
        <v>112</v>
      </c>
      <c r="C127" s="73"/>
      <c r="D127" s="74">
        <v>1</v>
      </c>
      <c r="E127" s="75"/>
      <c r="F127" s="74">
        <v>1</v>
      </c>
      <c r="G127" s="75"/>
      <c r="H127" s="76">
        <v>0.42318</v>
      </c>
      <c r="I127" s="75"/>
      <c r="J127" s="76">
        <v>0.57682</v>
      </c>
      <c r="K127" s="75"/>
      <c r="L127" s="76">
        <v>0.83675</v>
      </c>
      <c r="M127" s="75"/>
      <c r="N127" s="77">
        <v>1</v>
      </c>
      <c r="O127" s="78"/>
      <c r="P127" s="77">
        <v>1</v>
      </c>
      <c r="Q127" s="56"/>
      <c r="R127" s="79">
        <v>1.13</v>
      </c>
      <c r="S127" s="80"/>
      <c r="T127" s="96"/>
      <c r="U127" s="8"/>
      <c r="V127" s="72">
        <v>112</v>
      </c>
      <c r="W127" s="73"/>
      <c r="X127">
        <v>13.16</v>
      </c>
      <c r="Y127" s="91">
        <v>0.57682</v>
      </c>
      <c r="Z127" s="34">
        <f t="shared" si="15"/>
        <v>1.2068445324953008</v>
      </c>
      <c r="AA127">
        <f t="shared" si="12"/>
        <v>0.6961320632339394</v>
      </c>
      <c r="AD127" s="98"/>
      <c r="AE127" s="98"/>
      <c r="AG127">
        <f t="shared" si="8"/>
        <v>0.00240828</v>
      </c>
      <c r="AH127" s="89">
        <f t="shared" si="9"/>
        <v>0.57922828</v>
      </c>
      <c r="AI127" s="34">
        <f t="shared" si="13"/>
        <v>0.9401088052417981</v>
      </c>
      <c r="AJ127">
        <f t="shared" si="14"/>
        <v>0.5445376062730617</v>
      </c>
    </row>
    <row r="128" spans="1:35" ht="30.75" customHeight="1">
      <c r="A128" s="3"/>
      <c r="B128" s="3"/>
      <c r="C128" s="3"/>
      <c r="D128" s="83">
        <f>SUM(D15:D127)/100000</f>
        <v>81.253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X128"/>
      <c r="Z128" s="83">
        <f>SUM(Z15:Z127)/100000</f>
        <v>81.25251497082681</v>
      </c>
      <c r="AI128" s="83">
        <f>SUM(AI15:AI127)/100000</f>
        <v>79.74961127565197</v>
      </c>
    </row>
    <row r="129" spans="1:24" ht="13.5">
      <c r="A129" s="3"/>
      <c r="B129" s="7" t="s">
        <v>11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X129"/>
    </row>
    <row r="130" spans="26:35" ht="12">
      <c r="Z130" s="2">
        <f>+Z128-1.5</f>
        <v>79.75251497082681</v>
      </c>
      <c r="AI130" s="2">
        <f>+Z128-AI128</f>
        <v>1.5029036951748367</v>
      </c>
    </row>
  </sheetData>
  <sheetProtection/>
  <mergeCells count="3">
    <mergeCell ref="X3:X5"/>
    <mergeCell ref="Y5:Y7"/>
    <mergeCell ref="AC6:AC7"/>
  </mergeCells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4"/>
  <sheetViews>
    <sheetView showGridLines="0" view="pageBreakPreview" zoomScaleSheetLayoutView="100" workbookViewId="0" topLeftCell="Q1">
      <selection activeCell="AG11" sqref="AG11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2.625" style="2" customWidth="1"/>
    <col min="4" max="4" width="9.625" style="2" customWidth="1"/>
    <col min="5" max="5" width="2.625" style="2" customWidth="1"/>
    <col min="6" max="6" width="9.625" style="2" customWidth="1"/>
    <col min="7" max="7" width="2.625" style="2" customWidth="1"/>
    <col min="8" max="8" width="9.625" style="2" customWidth="1"/>
    <col min="9" max="9" width="2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12.625" style="2" customWidth="1"/>
    <col min="17" max="17" width="2.625" style="2" customWidth="1"/>
    <col min="18" max="18" width="7.625" style="2" customWidth="1"/>
    <col min="19" max="19" width="1.75390625" style="2" customWidth="1"/>
    <col min="20" max="23" width="9.00390625" style="2" customWidth="1"/>
    <col min="24" max="24" width="10.875" style="2" customWidth="1"/>
    <col min="25" max="25" width="9.00390625" style="2" customWidth="1"/>
    <col min="26" max="26" width="12.875" style="2" customWidth="1"/>
    <col min="27" max="28" width="9.00390625" style="2" customWidth="1"/>
    <col min="29" max="29" width="14.875" style="2" customWidth="1"/>
    <col min="30" max="30" width="10.00390625" style="2" bestFit="1" customWidth="1"/>
    <col min="31" max="32" width="9.00390625" style="2" customWidth="1"/>
    <col min="33" max="33" width="12.875" style="2" customWidth="1"/>
    <col min="34" max="37" width="9.00390625" style="2" customWidth="1"/>
    <col min="38" max="38" width="8.75390625" style="2" customWidth="1"/>
    <col min="39" max="39" width="10.75390625" style="2" bestFit="1" customWidth="1"/>
    <col min="40" max="16384" width="9.00390625" style="2" customWidth="1"/>
  </cols>
  <sheetData>
    <row r="1" spans="1:19" ht="54.75" customHeight="1">
      <c r="A1" s="3"/>
      <c r="B1" s="4" t="s">
        <v>10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S1" s="81" t="s">
        <v>8</v>
      </c>
    </row>
    <row r="2" spans="1:16" s="1" customFormat="1" ht="3" customHeight="1" thickBot="1">
      <c r="A2" s="5"/>
      <c r="B2" s="5" t="s">
        <v>1</v>
      </c>
      <c r="C2" s="5"/>
      <c r="D2" s="5"/>
      <c r="E2" s="5"/>
      <c r="F2" s="6"/>
      <c r="G2" s="5"/>
      <c r="H2" s="5"/>
      <c r="I2" s="5"/>
      <c r="J2" s="6"/>
      <c r="K2" s="5"/>
      <c r="L2" s="6"/>
      <c r="M2" s="5"/>
      <c r="N2" s="5"/>
      <c r="O2" s="5"/>
      <c r="P2" s="5"/>
    </row>
    <row r="3" spans="1:25" s="15" customFormat="1" ht="18" customHeight="1">
      <c r="A3" s="8"/>
      <c r="B3" s="9" t="s">
        <v>0</v>
      </c>
      <c r="C3" s="10"/>
      <c r="D3" s="11" t="s">
        <v>3</v>
      </c>
      <c r="E3" s="10"/>
      <c r="F3" s="11" t="s">
        <v>4</v>
      </c>
      <c r="G3" s="10"/>
      <c r="H3" s="11" t="s">
        <v>12</v>
      </c>
      <c r="I3" s="10"/>
      <c r="J3" s="11" t="s">
        <v>2</v>
      </c>
      <c r="K3" s="10"/>
      <c r="L3" s="11" t="s">
        <v>13</v>
      </c>
      <c r="M3" s="10"/>
      <c r="N3" s="12" t="s">
        <v>5</v>
      </c>
      <c r="O3" s="13"/>
      <c r="P3" s="13"/>
      <c r="Q3" s="13"/>
      <c r="R3" s="11" t="s">
        <v>6</v>
      </c>
      <c r="S3" s="14"/>
      <c r="V3" s="9" t="s">
        <v>0</v>
      </c>
      <c r="W3" s="10"/>
      <c r="X3" s="86" t="s">
        <v>26</v>
      </c>
      <c r="Y3" s="85"/>
    </row>
    <row r="4" spans="1:25" s="23" customFormat="1" ht="6.75" customHeight="1">
      <c r="A4" s="16"/>
      <c r="B4" s="17"/>
      <c r="C4" s="18"/>
      <c r="D4" s="19"/>
      <c r="E4" s="18"/>
      <c r="F4" s="19"/>
      <c r="G4" s="18"/>
      <c r="H4" s="19"/>
      <c r="I4" s="18"/>
      <c r="J4" s="19"/>
      <c r="K4" s="18"/>
      <c r="L4" s="19"/>
      <c r="M4" s="18"/>
      <c r="N4" s="19"/>
      <c r="O4" s="20"/>
      <c r="P4" s="19"/>
      <c r="Q4" s="20"/>
      <c r="R4" s="21" t="s">
        <v>14</v>
      </c>
      <c r="S4" s="22"/>
      <c r="V4" s="17"/>
      <c r="W4" s="18"/>
      <c r="X4" s="86"/>
      <c r="Y4" s="85"/>
    </row>
    <row r="5" spans="1:25" s="31" customFormat="1" ht="15.75" customHeight="1">
      <c r="A5" s="24"/>
      <c r="B5" s="25" t="s">
        <v>7</v>
      </c>
      <c r="C5" s="26"/>
      <c r="D5" s="27" t="s">
        <v>15</v>
      </c>
      <c r="E5" s="26"/>
      <c r="F5" s="28" t="s">
        <v>16</v>
      </c>
      <c r="G5" s="26"/>
      <c r="H5" s="28" t="s">
        <v>17</v>
      </c>
      <c r="I5" s="26"/>
      <c r="J5" s="28" t="s">
        <v>18</v>
      </c>
      <c r="K5" s="26"/>
      <c r="L5" s="27" t="s">
        <v>19</v>
      </c>
      <c r="M5" s="26"/>
      <c r="N5" s="28" t="s">
        <v>20</v>
      </c>
      <c r="O5" s="29"/>
      <c r="P5" s="27" t="s">
        <v>21</v>
      </c>
      <c r="Q5" s="29"/>
      <c r="R5" s="27" t="s">
        <v>25</v>
      </c>
      <c r="S5" s="30"/>
      <c r="V5" s="25" t="s">
        <v>7</v>
      </c>
      <c r="W5" s="26"/>
      <c r="X5" s="86"/>
      <c r="Y5" s="86" t="s">
        <v>27</v>
      </c>
    </row>
    <row r="6" spans="1:41" ht="14.25" customHeight="1">
      <c r="A6" s="8"/>
      <c r="B6" s="32">
        <v>0</v>
      </c>
      <c r="C6" s="33" t="s">
        <v>22</v>
      </c>
      <c r="D6" s="34">
        <v>100000</v>
      </c>
      <c r="E6" s="35"/>
      <c r="F6" s="36">
        <v>63</v>
      </c>
      <c r="G6" s="35"/>
      <c r="H6" s="37">
        <v>0.99937</v>
      </c>
      <c r="I6" s="35"/>
      <c r="J6" s="37">
        <v>0.00063</v>
      </c>
      <c r="K6" s="35"/>
      <c r="L6" s="37">
        <v>0.05782</v>
      </c>
      <c r="M6" s="35"/>
      <c r="N6" s="34">
        <v>1917</v>
      </c>
      <c r="O6" s="38"/>
      <c r="P6" s="39">
        <v>8698726</v>
      </c>
      <c r="Q6" s="40"/>
      <c r="R6" s="41">
        <v>86.99</v>
      </c>
      <c r="S6" s="42"/>
      <c r="V6" s="32"/>
      <c r="W6" s="33"/>
      <c r="X6" s="98"/>
      <c r="Y6" s="87"/>
      <c r="Z6" s="98"/>
      <c r="AA6" s="98"/>
      <c r="AB6" s="98"/>
      <c r="AC6" s="101" t="s">
        <v>31</v>
      </c>
      <c r="AD6" s="100"/>
      <c r="AE6" s="100"/>
      <c r="AF6" s="98"/>
      <c r="AG6" s="98" t="s">
        <v>29</v>
      </c>
      <c r="AH6" s="98" t="s">
        <v>30</v>
      </c>
      <c r="AI6" s="98"/>
      <c r="AJ6" s="98"/>
      <c r="AK6" s="98"/>
      <c r="AL6" s="98"/>
      <c r="AM6" s="98"/>
      <c r="AN6" s="98"/>
      <c r="AO6" s="98"/>
    </row>
    <row r="7" spans="1:41" ht="12.75" customHeight="1">
      <c r="A7" s="8"/>
      <c r="B7" s="32">
        <v>1</v>
      </c>
      <c r="C7" s="43"/>
      <c r="D7" s="34">
        <v>99937</v>
      </c>
      <c r="E7" s="44"/>
      <c r="F7" s="36">
        <v>12</v>
      </c>
      <c r="G7" s="44"/>
      <c r="H7" s="37">
        <v>0.99988</v>
      </c>
      <c r="I7" s="44"/>
      <c r="J7" s="37">
        <v>0.00012</v>
      </c>
      <c r="K7" s="44"/>
      <c r="L7" s="37">
        <v>0.01422</v>
      </c>
      <c r="M7" s="44"/>
      <c r="N7" s="34">
        <v>1916</v>
      </c>
      <c r="O7" s="45"/>
      <c r="P7" s="39">
        <v>8696809</v>
      </c>
      <c r="Q7" s="40"/>
      <c r="R7" s="41">
        <v>87.02</v>
      </c>
      <c r="S7" s="46"/>
      <c r="V7" s="32"/>
      <c r="W7" s="43"/>
      <c r="X7" s="98"/>
      <c r="Y7" s="87"/>
      <c r="Z7" s="98" t="s">
        <v>28</v>
      </c>
      <c r="AA7" s="98"/>
      <c r="AB7" s="98"/>
      <c r="AC7" s="87"/>
      <c r="AD7" s="23"/>
      <c r="AE7" s="23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2.75" customHeight="1">
      <c r="A8" s="8"/>
      <c r="B8" s="32">
        <v>2</v>
      </c>
      <c r="C8" s="43"/>
      <c r="D8" s="34">
        <v>99925</v>
      </c>
      <c r="E8" s="44"/>
      <c r="F8" s="36">
        <v>5</v>
      </c>
      <c r="G8" s="44"/>
      <c r="H8" s="37">
        <v>0.99995</v>
      </c>
      <c r="I8" s="44"/>
      <c r="J8" s="37">
        <v>5E-05</v>
      </c>
      <c r="K8" s="44"/>
      <c r="L8" s="37">
        <v>0.00209</v>
      </c>
      <c r="M8" s="44"/>
      <c r="N8" s="34">
        <v>1916</v>
      </c>
      <c r="O8" s="45"/>
      <c r="P8" s="39">
        <v>8694893</v>
      </c>
      <c r="Q8" s="40"/>
      <c r="R8" s="41">
        <v>87.01</v>
      </c>
      <c r="S8" s="46"/>
      <c r="V8" s="32"/>
      <c r="W8" s="43"/>
      <c r="X8" s="98"/>
      <c r="Y8" s="98"/>
      <c r="Z8" s="98"/>
      <c r="AA8" s="98"/>
      <c r="AB8" s="98"/>
      <c r="AC8" s="98"/>
      <c r="AD8" s="98"/>
      <c r="AE8" s="98"/>
      <c r="AF8" s="98"/>
      <c r="AG8" s="112">
        <v>0.000205</v>
      </c>
      <c r="AH8" s="98"/>
      <c r="AI8" s="98"/>
      <c r="AJ8" s="88">
        <v>0.000205</v>
      </c>
      <c r="AK8" s="98"/>
      <c r="AL8" s="98"/>
      <c r="AM8" s="98"/>
      <c r="AN8" s="98"/>
      <c r="AO8" s="98"/>
    </row>
    <row r="9" spans="1:41" ht="12.75" customHeight="1">
      <c r="A9" s="8"/>
      <c r="B9" s="32">
        <v>3</v>
      </c>
      <c r="C9" s="43"/>
      <c r="D9" s="34">
        <v>99921</v>
      </c>
      <c r="E9" s="44"/>
      <c r="F9" s="36">
        <v>6</v>
      </c>
      <c r="G9" s="47"/>
      <c r="H9" s="37">
        <v>0.99994</v>
      </c>
      <c r="I9" s="44"/>
      <c r="J9" s="37">
        <v>6E-05</v>
      </c>
      <c r="K9" s="44"/>
      <c r="L9" s="37">
        <v>0.00232</v>
      </c>
      <c r="M9" s="44"/>
      <c r="N9" s="34">
        <v>1916</v>
      </c>
      <c r="O9" s="45"/>
      <c r="P9" s="39">
        <v>8692976</v>
      </c>
      <c r="Q9" s="40"/>
      <c r="R9" s="41">
        <v>87</v>
      </c>
      <c r="S9" s="46"/>
      <c r="V9" s="32"/>
      <c r="W9" s="43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ht="12.75" customHeight="1">
      <c r="A10" s="8"/>
      <c r="B10" s="32">
        <v>4</v>
      </c>
      <c r="C10" s="43"/>
      <c r="D10" s="34">
        <v>99914</v>
      </c>
      <c r="E10" s="44"/>
      <c r="F10" s="36">
        <v>19</v>
      </c>
      <c r="G10" s="44"/>
      <c r="H10" s="37">
        <v>0.99981</v>
      </c>
      <c r="I10" s="44"/>
      <c r="J10" s="37">
        <v>0.00019</v>
      </c>
      <c r="K10" s="44"/>
      <c r="L10" s="37">
        <v>0.00344</v>
      </c>
      <c r="M10" s="44"/>
      <c r="N10" s="34">
        <v>8987</v>
      </c>
      <c r="O10" s="45"/>
      <c r="P10" s="39">
        <v>8691060</v>
      </c>
      <c r="Q10" s="40"/>
      <c r="R10" s="41">
        <v>86.99</v>
      </c>
      <c r="S10" s="46"/>
      <c r="V10" s="32"/>
      <c r="W10" s="43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ht="12.75" customHeight="1">
      <c r="A11" s="8"/>
      <c r="B11" s="32">
        <v>2</v>
      </c>
      <c r="C11" s="43" t="s">
        <v>23</v>
      </c>
      <c r="D11" s="34">
        <v>99895</v>
      </c>
      <c r="E11" s="44"/>
      <c r="F11" s="36">
        <v>14</v>
      </c>
      <c r="G11" s="44"/>
      <c r="H11" s="37">
        <v>0.99986</v>
      </c>
      <c r="I11" s="44"/>
      <c r="J11" s="37">
        <v>0.00014</v>
      </c>
      <c r="K11" s="44"/>
      <c r="L11" s="37">
        <v>0.00164</v>
      </c>
      <c r="M11" s="44"/>
      <c r="N11" s="34">
        <v>8324</v>
      </c>
      <c r="O11" s="45"/>
      <c r="P11" s="39">
        <v>8682074</v>
      </c>
      <c r="Q11" s="40"/>
      <c r="R11" s="41">
        <v>86.91</v>
      </c>
      <c r="S11" s="46"/>
      <c r="V11" s="32"/>
      <c r="W11" s="43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ht="12.75" customHeight="1">
      <c r="A12" s="8"/>
      <c r="B12" s="32">
        <v>3</v>
      </c>
      <c r="C12" s="43"/>
      <c r="D12" s="34">
        <v>99881</v>
      </c>
      <c r="E12" s="44"/>
      <c r="F12" s="36">
        <v>29</v>
      </c>
      <c r="G12" s="44"/>
      <c r="H12" s="37">
        <v>0.99971</v>
      </c>
      <c r="I12" s="44"/>
      <c r="J12" s="37">
        <v>0.00029</v>
      </c>
      <c r="K12" s="44"/>
      <c r="L12" s="37">
        <v>0.00151</v>
      </c>
      <c r="M12" s="44"/>
      <c r="N12" s="34">
        <v>24966</v>
      </c>
      <c r="O12" s="45"/>
      <c r="P12" s="39">
        <v>8673749</v>
      </c>
      <c r="Q12" s="40"/>
      <c r="R12" s="41">
        <v>86.84</v>
      </c>
      <c r="S12" s="46"/>
      <c r="V12" s="32"/>
      <c r="W12" s="43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ht="12.75" customHeight="1">
      <c r="A13" s="8"/>
      <c r="B13" s="32">
        <v>6</v>
      </c>
      <c r="C13" s="43"/>
      <c r="D13" s="34">
        <v>99853</v>
      </c>
      <c r="E13" s="44"/>
      <c r="F13" s="36">
        <v>31</v>
      </c>
      <c r="G13" s="44"/>
      <c r="H13" s="37">
        <v>0.99969</v>
      </c>
      <c r="I13" s="44"/>
      <c r="J13" s="37">
        <v>0.00031</v>
      </c>
      <c r="K13" s="44"/>
      <c r="L13" s="37">
        <v>0.00085</v>
      </c>
      <c r="M13" s="44"/>
      <c r="N13" s="34">
        <v>49918</v>
      </c>
      <c r="O13" s="45"/>
      <c r="P13" s="39">
        <v>8648783</v>
      </c>
      <c r="Q13" s="40"/>
      <c r="R13" s="41">
        <v>86.62</v>
      </c>
      <c r="S13" s="46"/>
      <c r="V13" s="32"/>
      <c r="W13" s="43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ht="7.5" customHeight="1">
      <c r="A14" s="8"/>
      <c r="B14" s="32"/>
      <c r="C14" s="43"/>
      <c r="D14" s="34"/>
      <c r="E14" s="44"/>
      <c r="F14" s="36"/>
      <c r="G14" s="44"/>
      <c r="H14" s="37"/>
      <c r="I14" s="44"/>
      <c r="J14" s="37"/>
      <c r="K14" s="44"/>
      <c r="L14" s="37"/>
      <c r="M14" s="44"/>
      <c r="N14" s="34"/>
      <c r="O14" s="45"/>
      <c r="P14" s="39"/>
      <c r="Q14" s="40"/>
      <c r="R14" s="41"/>
      <c r="S14" s="46"/>
      <c r="V14" s="32"/>
      <c r="W14" s="43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ht="12.75" customHeight="1">
      <c r="A15" s="8"/>
      <c r="B15" s="32">
        <v>0</v>
      </c>
      <c r="C15" s="43" t="s">
        <v>24</v>
      </c>
      <c r="D15" s="34">
        <v>100000</v>
      </c>
      <c r="E15" s="44"/>
      <c r="F15" s="36">
        <v>178</v>
      </c>
      <c r="G15" s="44"/>
      <c r="H15" s="37">
        <v>0.99822</v>
      </c>
      <c r="I15" s="44"/>
      <c r="J15" s="37">
        <v>0.00178</v>
      </c>
      <c r="K15" s="44"/>
      <c r="L15" s="37">
        <v>0.05782</v>
      </c>
      <c r="M15" s="44"/>
      <c r="N15" s="34">
        <v>99861</v>
      </c>
      <c r="O15" s="45"/>
      <c r="P15" s="39">
        <v>8698726</v>
      </c>
      <c r="Q15" s="40"/>
      <c r="R15" s="41">
        <v>86.99</v>
      </c>
      <c r="S15" s="46"/>
      <c r="V15" s="32">
        <v>0</v>
      </c>
      <c r="W15" s="43" t="s">
        <v>24</v>
      </c>
      <c r="X15" s="98">
        <v>0</v>
      </c>
      <c r="Y15" s="90">
        <v>0.00178</v>
      </c>
      <c r="Z15" s="34">
        <v>100000</v>
      </c>
      <c r="AA15" s="98">
        <f>100000*Y15</f>
        <v>178</v>
      </c>
      <c r="AB15" s="99">
        <v>436</v>
      </c>
      <c r="AC15" s="98"/>
      <c r="AD15" s="98"/>
      <c r="AE15" s="98"/>
      <c r="AF15" s="98"/>
      <c r="AG15" s="98">
        <f>+X15*$AG$8</f>
        <v>0</v>
      </c>
      <c r="AH15" s="89">
        <f>+Y15+AG15</f>
        <v>0.00178</v>
      </c>
      <c r="AI15" s="34">
        <v>100000</v>
      </c>
      <c r="AJ15" s="98">
        <f>100000*AH15</f>
        <v>178</v>
      </c>
      <c r="AK15" s="98"/>
      <c r="AL15" s="98"/>
      <c r="AM15" s="98"/>
      <c r="AN15" s="98"/>
      <c r="AO15" s="98"/>
    </row>
    <row r="16" spans="1:41" ht="12.75" customHeight="1">
      <c r="A16" s="8"/>
      <c r="B16" s="32">
        <v>1</v>
      </c>
      <c r="C16" s="43"/>
      <c r="D16" s="34">
        <v>99822</v>
      </c>
      <c r="E16" s="44"/>
      <c r="F16" s="36">
        <v>32</v>
      </c>
      <c r="G16" s="44"/>
      <c r="H16" s="37">
        <v>0.99968</v>
      </c>
      <c r="I16" s="44"/>
      <c r="J16" s="37">
        <v>0.00032</v>
      </c>
      <c r="K16" s="44"/>
      <c r="L16" s="37">
        <v>0.0004</v>
      </c>
      <c r="M16" s="44"/>
      <c r="N16" s="34">
        <v>99806</v>
      </c>
      <c r="O16" s="45"/>
      <c r="P16" s="39">
        <v>8598865</v>
      </c>
      <c r="Q16" s="40"/>
      <c r="R16" s="41">
        <v>86.14</v>
      </c>
      <c r="S16" s="46"/>
      <c r="V16" s="32">
        <v>1</v>
      </c>
      <c r="W16" s="43"/>
      <c r="X16" s="98">
        <v>0</v>
      </c>
      <c r="Y16" s="90">
        <v>0.00032</v>
      </c>
      <c r="Z16" s="34">
        <f>+Z15-+AA15</f>
        <v>99822</v>
      </c>
      <c r="AA16" s="98">
        <f>+Z16*Y16</f>
        <v>31.943040000000003</v>
      </c>
      <c r="AB16" s="99">
        <v>459</v>
      </c>
      <c r="AC16" s="98"/>
      <c r="AD16" s="98"/>
      <c r="AE16" s="98"/>
      <c r="AF16" s="98"/>
      <c r="AG16" s="98">
        <f aca="true" t="shared" si="0" ref="AG16:AG80">+X16*$AG$8</f>
        <v>0</v>
      </c>
      <c r="AH16" s="89">
        <f aca="true" t="shared" si="1" ref="AH16:AH79">+Y16+AG16</f>
        <v>0.00032</v>
      </c>
      <c r="AI16" s="34">
        <f>+AI15-+AJ15</f>
        <v>99822</v>
      </c>
      <c r="AJ16" s="98">
        <f>+AI16*AH16</f>
        <v>31.943040000000003</v>
      </c>
      <c r="AK16" s="98"/>
      <c r="AL16" s="98"/>
      <c r="AM16" s="98"/>
      <c r="AN16" s="98"/>
      <c r="AO16" s="98"/>
    </row>
    <row r="17" spans="1:41" ht="12.75" customHeight="1">
      <c r="A17" s="8"/>
      <c r="B17" s="32">
        <v>2</v>
      </c>
      <c r="C17" s="43"/>
      <c r="D17" s="34">
        <v>99790</v>
      </c>
      <c r="E17" s="44"/>
      <c r="F17" s="36">
        <v>20</v>
      </c>
      <c r="G17" s="44"/>
      <c r="H17" s="37">
        <v>0.9998</v>
      </c>
      <c r="I17" s="44"/>
      <c r="J17" s="37">
        <v>0.0002</v>
      </c>
      <c r="K17" s="44"/>
      <c r="L17" s="37">
        <v>0.00023</v>
      </c>
      <c r="M17" s="44"/>
      <c r="N17" s="34">
        <v>99780</v>
      </c>
      <c r="O17" s="45"/>
      <c r="P17" s="39">
        <v>8499059</v>
      </c>
      <c r="Q17" s="40"/>
      <c r="R17" s="41">
        <v>85.17</v>
      </c>
      <c r="S17" s="46"/>
      <c r="V17" s="32">
        <v>2</v>
      </c>
      <c r="W17" s="43"/>
      <c r="X17" s="98">
        <v>0</v>
      </c>
      <c r="Y17" s="90">
        <v>0.0002</v>
      </c>
      <c r="Z17" s="34">
        <f aca="true" t="shared" si="2" ref="Z17:Z80">+Z16-+AA16</f>
        <v>99790.05696</v>
      </c>
      <c r="AA17" s="98">
        <f aca="true" t="shared" si="3" ref="AA17:AA80">+Z17*Y17</f>
        <v>19.958011392000003</v>
      </c>
      <c r="AB17" s="99">
        <v>469</v>
      </c>
      <c r="AC17" s="98"/>
      <c r="AD17" s="98"/>
      <c r="AE17" s="98"/>
      <c r="AF17" s="98"/>
      <c r="AG17" s="98">
        <f t="shared" si="0"/>
        <v>0</v>
      </c>
      <c r="AH17" s="89">
        <f t="shared" si="1"/>
        <v>0.0002</v>
      </c>
      <c r="AI17" s="34">
        <f aca="true" t="shared" si="4" ref="AI17:AI81">+AI16-+AJ16</f>
        <v>99790.05696</v>
      </c>
      <c r="AJ17" s="98">
        <f aca="true" t="shared" si="5" ref="AJ17:AJ80">+AI17*AH17</f>
        <v>19.958011392000003</v>
      </c>
      <c r="AK17" s="98"/>
      <c r="AL17" s="98"/>
      <c r="AM17" s="98"/>
      <c r="AN17" s="98"/>
      <c r="AO17" s="98"/>
    </row>
    <row r="18" spans="1:41" ht="12.75" customHeight="1">
      <c r="A18" s="8"/>
      <c r="B18" s="32">
        <v>3</v>
      </c>
      <c r="C18" s="43"/>
      <c r="D18" s="34">
        <v>99770</v>
      </c>
      <c r="E18" s="44"/>
      <c r="F18" s="36">
        <v>12</v>
      </c>
      <c r="G18" s="44"/>
      <c r="H18" s="37">
        <v>0.99988</v>
      </c>
      <c r="I18" s="44"/>
      <c r="J18" s="37">
        <v>0.00012</v>
      </c>
      <c r="K18" s="44"/>
      <c r="L18" s="37">
        <v>0.00016</v>
      </c>
      <c r="M18" s="44"/>
      <c r="N18" s="34">
        <v>99763</v>
      </c>
      <c r="O18" s="45"/>
      <c r="P18" s="39">
        <v>8399279</v>
      </c>
      <c r="Q18" s="40"/>
      <c r="R18" s="41">
        <v>84.19</v>
      </c>
      <c r="S18" s="46"/>
      <c r="V18" s="32">
        <v>3</v>
      </c>
      <c r="W18" s="43"/>
      <c r="X18" s="98">
        <v>0</v>
      </c>
      <c r="Y18" s="90">
        <v>0.00012</v>
      </c>
      <c r="Z18" s="34">
        <f t="shared" si="2"/>
        <v>99770.098948608</v>
      </c>
      <c r="AA18" s="98">
        <f t="shared" si="3"/>
        <v>11.97241187383296</v>
      </c>
      <c r="AB18" s="99">
        <v>487</v>
      </c>
      <c r="AC18" s="98"/>
      <c r="AD18" s="98"/>
      <c r="AE18" s="98"/>
      <c r="AF18" s="98"/>
      <c r="AG18" s="98">
        <f t="shared" si="0"/>
        <v>0</v>
      </c>
      <c r="AH18" s="89">
        <f t="shared" si="1"/>
        <v>0.00012</v>
      </c>
      <c r="AI18" s="34">
        <f t="shared" si="4"/>
        <v>99770.098948608</v>
      </c>
      <c r="AJ18" s="98">
        <f t="shared" si="5"/>
        <v>11.97241187383296</v>
      </c>
      <c r="AK18" s="98"/>
      <c r="AL18" s="98"/>
      <c r="AM18" s="98"/>
      <c r="AN18" s="98"/>
      <c r="AO18" s="98"/>
    </row>
    <row r="19" spans="1:41" ht="12.75" customHeight="1">
      <c r="A19" s="8"/>
      <c r="B19" s="32">
        <v>4</v>
      </c>
      <c r="C19" s="43"/>
      <c r="D19" s="34">
        <v>99758</v>
      </c>
      <c r="E19" s="44"/>
      <c r="F19" s="36">
        <v>8</v>
      </c>
      <c r="G19" s="44"/>
      <c r="H19" s="37">
        <v>0.99992</v>
      </c>
      <c r="I19" s="44"/>
      <c r="J19" s="37">
        <v>8E-05</v>
      </c>
      <c r="K19" s="44"/>
      <c r="L19" s="37">
        <v>0.0001</v>
      </c>
      <c r="M19" s="44"/>
      <c r="N19" s="34">
        <v>99753</v>
      </c>
      <c r="O19" s="45"/>
      <c r="P19" s="39">
        <v>8299516</v>
      </c>
      <c r="Q19" s="40"/>
      <c r="R19" s="41">
        <v>83.2</v>
      </c>
      <c r="S19" s="46"/>
      <c r="V19" s="32">
        <v>4</v>
      </c>
      <c r="W19" s="43"/>
      <c r="X19" s="98">
        <v>0</v>
      </c>
      <c r="Y19" s="90">
        <v>8E-05</v>
      </c>
      <c r="Z19" s="34">
        <f t="shared" si="2"/>
        <v>99758.12653673417</v>
      </c>
      <c r="AA19" s="98">
        <f t="shared" si="3"/>
        <v>7.9806501229387345</v>
      </c>
      <c r="AB19" s="99">
        <v>470</v>
      </c>
      <c r="AC19" s="98"/>
      <c r="AD19" s="98"/>
      <c r="AE19" s="98"/>
      <c r="AF19" s="98"/>
      <c r="AG19" s="98">
        <f t="shared" si="0"/>
        <v>0</v>
      </c>
      <c r="AH19" s="89">
        <f t="shared" si="1"/>
        <v>8E-05</v>
      </c>
      <c r="AI19" s="34">
        <f t="shared" si="4"/>
        <v>99758.12653673417</v>
      </c>
      <c r="AJ19" s="98">
        <f t="shared" si="5"/>
        <v>7.9806501229387345</v>
      </c>
      <c r="AK19" s="98"/>
      <c r="AL19" s="98"/>
      <c r="AM19" s="98"/>
      <c r="AN19" s="98"/>
      <c r="AO19" s="98"/>
    </row>
    <row r="20" spans="1:41" ht="12.75" customHeight="1">
      <c r="A20" s="8"/>
      <c r="B20" s="32">
        <v>5</v>
      </c>
      <c r="C20" s="43"/>
      <c r="D20" s="34">
        <v>99749</v>
      </c>
      <c r="E20" s="44"/>
      <c r="F20" s="36">
        <v>8</v>
      </c>
      <c r="G20" s="44"/>
      <c r="H20" s="37">
        <v>0.99992</v>
      </c>
      <c r="I20" s="44"/>
      <c r="J20" s="37">
        <v>8E-05</v>
      </c>
      <c r="K20" s="44"/>
      <c r="L20" s="37">
        <v>8E-05</v>
      </c>
      <c r="M20" s="44"/>
      <c r="N20" s="34">
        <v>99746</v>
      </c>
      <c r="O20" s="45"/>
      <c r="P20" s="39">
        <v>8199762</v>
      </c>
      <c r="Q20" s="40"/>
      <c r="R20" s="41">
        <v>82.2</v>
      </c>
      <c r="S20" s="46"/>
      <c r="V20" s="32">
        <v>5</v>
      </c>
      <c r="W20" s="43"/>
      <c r="X20" s="98">
        <v>0</v>
      </c>
      <c r="Y20" s="90">
        <v>8E-05</v>
      </c>
      <c r="Z20" s="34">
        <f t="shared" si="2"/>
        <v>99750.14588661124</v>
      </c>
      <c r="AA20" s="98">
        <f t="shared" si="3"/>
        <v>7.980011670928899</v>
      </c>
      <c r="AB20" s="99">
        <v>476</v>
      </c>
      <c r="AC20" s="98"/>
      <c r="AD20" s="98"/>
      <c r="AE20" s="98"/>
      <c r="AF20" s="98"/>
      <c r="AG20" s="98">
        <f t="shared" si="0"/>
        <v>0</v>
      </c>
      <c r="AH20" s="89">
        <f t="shared" si="1"/>
        <v>8E-05</v>
      </c>
      <c r="AI20" s="34">
        <f t="shared" si="4"/>
        <v>99750.14588661124</v>
      </c>
      <c r="AJ20" s="98">
        <f t="shared" si="5"/>
        <v>7.980011670928899</v>
      </c>
      <c r="AK20" s="98"/>
      <c r="AL20" s="98"/>
      <c r="AM20" s="98"/>
      <c r="AN20" s="98"/>
      <c r="AO20" s="98"/>
    </row>
    <row r="21" spans="1:41" ht="12.75" customHeight="1">
      <c r="A21" s="8"/>
      <c r="B21" s="32">
        <v>6</v>
      </c>
      <c r="C21" s="43"/>
      <c r="D21" s="34">
        <v>99742</v>
      </c>
      <c r="E21" s="44"/>
      <c r="F21" s="36">
        <v>8</v>
      </c>
      <c r="G21" s="44"/>
      <c r="H21" s="37">
        <v>0.99992</v>
      </c>
      <c r="I21" s="44"/>
      <c r="J21" s="37">
        <v>8E-05</v>
      </c>
      <c r="K21" s="44"/>
      <c r="L21" s="37">
        <v>8E-05</v>
      </c>
      <c r="M21" s="44"/>
      <c r="N21" s="34">
        <v>99738</v>
      </c>
      <c r="O21" s="45"/>
      <c r="P21" s="39">
        <v>8100017</v>
      </c>
      <c r="Q21" s="40"/>
      <c r="R21" s="41">
        <v>81.21</v>
      </c>
      <c r="S21" s="46"/>
      <c r="V21" s="32">
        <v>6</v>
      </c>
      <c r="W21" s="43"/>
      <c r="X21" s="98">
        <v>0</v>
      </c>
      <c r="Y21" s="90">
        <v>8E-05</v>
      </c>
      <c r="Z21" s="34">
        <f t="shared" si="2"/>
        <v>99742.16587494031</v>
      </c>
      <c r="AA21" s="98">
        <f t="shared" si="3"/>
        <v>7.979373269995226</v>
      </c>
      <c r="AB21" s="99">
        <v>495</v>
      </c>
      <c r="AC21" s="98"/>
      <c r="AD21" s="98"/>
      <c r="AE21" s="98"/>
      <c r="AF21" s="98"/>
      <c r="AG21" s="98">
        <f t="shared" si="0"/>
        <v>0</v>
      </c>
      <c r="AH21" s="89">
        <f t="shared" si="1"/>
        <v>8E-05</v>
      </c>
      <c r="AI21" s="34">
        <f t="shared" si="4"/>
        <v>99742.16587494031</v>
      </c>
      <c r="AJ21" s="98">
        <f t="shared" si="5"/>
        <v>7.979373269995226</v>
      </c>
      <c r="AK21" s="98"/>
      <c r="AL21" s="98"/>
      <c r="AM21" s="98"/>
      <c r="AN21" s="98"/>
      <c r="AO21" s="98"/>
    </row>
    <row r="22" spans="1:41" ht="12.75" customHeight="1">
      <c r="A22" s="8"/>
      <c r="B22" s="32">
        <v>7</v>
      </c>
      <c r="C22" s="43"/>
      <c r="D22" s="34">
        <v>99734</v>
      </c>
      <c r="E22" s="44"/>
      <c r="F22" s="36">
        <v>8</v>
      </c>
      <c r="G22" s="44"/>
      <c r="H22" s="37">
        <v>0.99992</v>
      </c>
      <c r="I22" s="44"/>
      <c r="J22" s="37">
        <v>8E-05</v>
      </c>
      <c r="K22" s="44"/>
      <c r="L22" s="37">
        <v>8E-05</v>
      </c>
      <c r="M22" s="44"/>
      <c r="N22" s="34">
        <v>99730</v>
      </c>
      <c r="O22" s="45"/>
      <c r="P22" s="39">
        <v>8000279</v>
      </c>
      <c r="Q22" s="40"/>
      <c r="R22" s="41">
        <v>80.22</v>
      </c>
      <c r="S22" s="46"/>
      <c r="V22" s="32">
        <v>7</v>
      </c>
      <c r="W22" s="43"/>
      <c r="X22" s="98">
        <v>0</v>
      </c>
      <c r="Y22" s="90">
        <v>8E-05</v>
      </c>
      <c r="Z22" s="34">
        <f t="shared" si="2"/>
        <v>99734.18650167032</v>
      </c>
      <c r="AA22" s="98">
        <f t="shared" si="3"/>
        <v>7.978734920133626</v>
      </c>
      <c r="AB22" s="99">
        <v>497</v>
      </c>
      <c r="AC22" s="98"/>
      <c r="AD22" s="98"/>
      <c r="AE22" s="98"/>
      <c r="AF22" s="98"/>
      <c r="AG22" s="98">
        <f t="shared" si="0"/>
        <v>0</v>
      </c>
      <c r="AH22" s="89">
        <f t="shared" si="1"/>
        <v>8E-05</v>
      </c>
      <c r="AI22" s="34">
        <f t="shared" si="4"/>
        <v>99734.18650167032</v>
      </c>
      <c r="AJ22" s="98">
        <f t="shared" si="5"/>
        <v>7.978734920133626</v>
      </c>
      <c r="AK22" s="98"/>
      <c r="AL22" s="98"/>
      <c r="AM22" s="98"/>
      <c r="AN22" s="98"/>
      <c r="AO22" s="98"/>
    </row>
    <row r="23" spans="1:41" ht="12.75" customHeight="1">
      <c r="A23" s="8"/>
      <c r="B23" s="32">
        <v>8</v>
      </c>
      <c r="C23" s="43"/>
      <c r="D23" s="34">
        <v>99726</v>
      </c>
      <c r="E23" s="44"/>
      <c r="F23" s="36">
        <v>7</v>
      </c>
      <c r="G23" s="44"/>
      <c r="H23" s="37">
        <v>0.99993</v>
      </c>
      <c r="I23" s="44"/>
      <c r="J23" s="37">
        <v>7E-05</v>
      </c>
      <c r="K23" s="44"/>
      <c r="L23" s="37">
        <v>8E-05</v>
      </c>
      <c r="M23" s="44"/>
      <c r="N23" s="34">
        <v>99722</v>
      </c>
      <c r="O23" s="45"/>
      <c r="P23" s="39">
        <v>7900550</v>
      </c>
      <c r="Q23" s="40"/>
      <c r="R23" s="41">
        <v>79.22</v>
      </c>
      <c r="S23" s="46"/>
      <c r="V23" s="32">
        <v>8</v>
      </c>
      <c r="W23" s="43"/>
      <c r="X23" s="98">
        <v>0</v>
      </c>
      <c r="Y23" s="90">
        <v>7E-05</v>
      </c>
      <c r="Z23" s="34">
        <f t="shared" si="2"/>
        <v>99726.20776675019</v>
      </c>
      <c r="AA23" s="98">
        <f t="shared" si="3"/>
        <v>6.980834543672512</v>
      </c>
      <c r="AB23" s="99">
        <v>510</v>
      </c>
      <c r="AC23" s="98"/>
      <c r="AD23" s="98"/>
      <c r="AE23" s="98"/>
      <c r="AF23" s="98"/>
      <c r="AG23" s="98">
        <f t="shared" si="0"/>
        <v>0</v>
      </c>
      <c r="AH23" s="89">
        <f t="shared" si="1"/>
        <v>7E-05</v>
      </c>
      <c r="AI23" s="34">
        <f t="shared" si="4"/>
        <v>99726.20776675019</v>
      </c>
      <c r="AJ23" s="98">
        <f t="shared" si="5"/>
        <v>6.980834543672512</v>
      </c>
      <c r="AK23" s="98"/>
      <c r="AL23" s="98"/>
      <c r="AM23" s="98"/>
      <c r="AN23" s="98"/>
      <c r="AO23" s="98"/>
    </row>
    <row r="24" spans="1:41" ht="12.75" customHeight="1">
      <c r="A24" s="8"/>
      <c r="B24" s="32">
        <v>9</v>
      </c>
      <c r="C24" s="43"/>
      <c r="D24" s="34">
        <v>99718</v>
      </c>
      <c r="E24" s="44"/>
      <c r="F24" s="36">
        <v>7</v>
      </c>
      <c r="G24" s="44"/>
      <c r="H24" s="37">
        <v>0.99993</v>
      </c>
      <c r="I24" s="44"/>
      <c r="J24" s="37">
        <v>7E-05</v>
      </c>
      <c r="K24" s="44"/>
      <c r="L24" s="37">
        <v>7E-05</v>
      </c>
      <c r="M24" s="44"/>
      <c r="N24" s="34">
        <v>99715</v>
      </c>
      <c r="O24" s="45"/>
      <c r="P24" s="39">
        <v>7800828</v>
      </c>
      <c r="Q24" s="40"/>
      <c r="R24" s="41">
        <v>78.23</v>
      </c>
      <c r="S24" s="46"/>
      <c r="V24" s="32">
        <v>9</v>
      </c>
      <c r="W24" s="43"/>
      <c r="X24" s="98">
        <v>0</v>
      </c>
      <c r="Y24" s="90">
        <v>7E-05</v>
      </c>
      <c r="Z24" s="34">
        <f t="shared" si="2"/>
        <v>99719.22693220651</v>
      </c>
      <c r="AA24" s="98">
        <f t="shared" si="3"/>
        <v>6.980345885254455</v>
      </c>
      <c r="AB24" s="99">
        <v>511</v>
      </c>
      <c r="AC24" s="98"/>
      <c r="AD24" s="98"/>
      <c r="AE24" s="98"/>
      <c r="AF24" s="98"/>
      <c r="AG24" s="98">
        <f t="shared" si="0"/>
        <v>0</v>
      </c>
      <c r="AH24" s="89">
        <f t="shared" si="1"/>
        <v>7E-05</v>
      </c>
      <c r="AI24" s="34">
        <f t="shared" si="4"/>
        <v>99719.22693220651</v>
      </c>
      <c r="AJ24" s="98">
        <f t="shared" si="5"/>
        <v>6.980345885254455</v>
      </c>
      <c r="AK24" s="98"/>
      <c r="AL24" s="98"/>
      <c r="AM24" s="98"/>
      <c r="AN24" s="98"/>
      <c r="AO24" s="98"/>
    </row>
    <row r="25" spans="1:41" ht="12.75" customHeight="1">
      <c r="A25" s="8"/>
      <c r="B25" s="32">
        <v>10</v>
      </c>
      <c r="C25" s="43"/>
      <c r="D25" s="34">
        <v>99712</v>
      </c>
      <c r="E25" s="44"/>
      <c r="F25" s="36">
        <v>7</v>
      </c>
      <c r="G25" s="44"/>
      <c r="H25" s="37">
        <v>0.99993</v>
      </c>
      <c r="I25" s="44"/>
      <c r="J25" s="37">
        <v>7E-05</v>
      </c>
      <c r="K25" s="44"/>
      <c r="L25" s="37">
        <v>7E-05</v>
      </c>
      <c r="M25" s="44"/>
      <c r="N25" s="34">
        <v>99708</v>
      </c>
      <c r="O25" s="45"/>
      <c r="P25" s="39">
        <v>7701113</v>
      </c>
      <c r="Q25" s="40"/>
      <c r="R25" s="41">
        <v>77.23</v>
      </c>
      <c r="S25" s="46"/>
      <c r="V25" s="32">
        <v>10</v>
      </c>
      <c r="W25" s="43"/>
      <c r="X25" s="98">
        <v>0.02</v>
      </c>
      <c r="Y25" s="90">
        <v>7E-05</v>
      </c>
      <c r="Z25" s="34">
        <f t="shared" si="2"/>
        <v>99712.24658632126</v>
      </c>
      <c r="AA25" s="98">
        <f t="shared" si="3"/>
        <v>6.979857261042487</v>
      </c>
      <c r="AB25" s="99">
        <v>517</v>
      </c>
      <c r="AC25" s="98"/>
      <c r="AD25" s="98"/>
      <c r="AE25" s="98"/>
      <c r="AF25" s="98"/>
      <c r="AG25" s="98">
        <f t="shared" si="0"/>
        <v>4.1E-06</v>
      </c>
      <c r="AH25" s="89">
        <f t="shared" si="1"/>
        <v>7.41E-05</v>
      </c>
      <c r="AI25" s="34">
        <f t="shared" si="4"/>
        <v>99712.24658632126</v>
      </c>
      <c r="AJ25" s="98">
        <f t="shared" si="5"/>
        <v>7.388677472046405</v>
      </c>
      <c r="AK25" s="98"/>
      <c r="AL25" s="98"/>
      <c r="AM25" s="98"/>
      <c r="AN25" s="98"/>
      <c r="AO25" s="98"/>
    </row>
    <row r="26" spans="1:41" ht="12.75" customHeight="1">
      <c r="A26" s="8"/>
      <c r="B26" s="32">
        <v>11</v>
      </c>
      <c r="C26" s="43"/>
      <c r="D26" s="34">
        <v>99705</v>
      </c>
      <c r="E26" s="44"/>
      <c r="F26" s="36">
        <v>7</v>
      </c>
      <c r="G26" s="44"/>
      <c r="H26" s="37">
        <v>0.99993</v>
      </c>
      <c r="I26" s="44"/>
      <c r="J26" s="37">
        <v>7E-05</v>
      </c>
      <c r="K26" s="44"/>
      <c r="L26" s="37">
        <v>7E-05</v>
      </c>
      <c r="M26" s="44"/>
      <c r="N26" s="34">
        <v>99701</v>
      </c>
      <c r="O26" s="45"/>
      <c r="P26" s="39">
        <v>7601405</v>
      </c>
      <c r="Q26" s="40"/>
      <c r="R26" s="41">
        <v>76.24</v>
      </c>
      <c r="S26" s="46"/>
      <c r="V26" s="32">
        <v>11</v>
      </c>
      <c r="W26" s="43"/>
      <c r="X26" s="98">
        <v>0.02</v>
      </c>
      <c r="Y26" s="90">
        <v>7E-05</v>
      </c>
      <c r="Z26" s="34">
        <f t="shared" si="2"/>
        <v>99705.26672906021</v>
      </c>
      <c r="AA26" s="98">
        <f t="shared" si="3"/>
        <v>6.979368671034214</v>
      </c>
      <c r="AB26" s="99">
        <v>528</v>
      </c>
      <c r="AC26" s="98"/>
      <c r="AD26" s="98"/>
      <c r="AE26" s="98"/>
      <c r="AF26" s="98"/>
      <c r="AG26" s="98">
        <f t="shared" si="0"/>
        <v>4.1E-06</v>
      </c>
      <c r="AH26" s="89">
        <f t="shared" si="1"/>
        <v>7.41E-05</v>
      </c>
      <c r="AI26" s="34">
        <f t="shared" si="4"/>
        <v>99704.85790884921</v>
      </c>
      <c r="AJ26" s="98">
        <f t="shared" si="5"/>
        <v>7.388129971045727</v>
      </c>
      <c r="AK26" s="98"/>
      <c r="AL26" s="98"/>
      <c r="AM26" s="98"/>
      <c r="AN26" s="98"/>
      <c r="AO26" s="98"/>
    </row>
    <row r="27" spans="1:41" ht="12.75" customHeight="1">
      <c r="A27" s="8"/>
      <c r="B27" s="32">
        <v>12</v>
      </c>
      <c r="C27" s="43"/>
      <c r="D27" s="34">
        <v>99698</v>
      </c>
      <c r="E27" s="44"/>
      <c r="F27" s="36">
        <v>7</v>
      </c>
      <c r="G27" s="44"/>
      <c r="H27" s="37">
        <v>0.99993</v>
      </c>
      <c r="I27" s="44"/>
      <c r="J27" s="37">
        <v>7E-05</v>
      </c>
      <c r="K27" s="44"/>
      <c r="L27" s="37">
        <v>7E-05</v>
      </c>
      <c r="M27" s="44"/>
      <c r="N27" s="34">
        <v>99695</v>
      </c>
      <c r="O27" s="45"/>
      <c r="P27" s="39">
        <v>7501703</v>
      </c>
      <c r="Q27" s="40"/>
      <c r="R27" s="41">
        <v>75.24</v>
      </c>
      <c r="S27" s="46"/>
      <c r="V27" s="32">
        <v>12</v>
      </c>
      <c r="W27" s="43"/>
      <c r="X27" s="98">
        <v>0.02</v>
      </c>
      <c r="Y27" s="90">
        <v>7E-05</v>
      </c>
      <c r="Z27" s="34">
        <f t="shared" si="2"/>
        <v>99698.28736038918</v>
      </c>
      <c r="AA27" s="98">
        <f t="shared" si="3"/>
        <v>6.978880115227242</v>
      </c>
      <c r="AB27" s="99">
        <v>524</v>
      </c>
      <c r="AC27" s="98"/>
      <c r="AD27" s="98"/>
      <c r="AE27" s="98"/>
      <c r="AF27" s="98"/>
      <c r="AG27" s="98">
        <f t="shared" si="0"/>
        <v>4.1E-06</v>
      </c>
      <c r="AH27" s="89">
        <f t="shared" si="1"/>
        <v>7.41E-05</v>
      </c>
      <c r="AI27" s="34">
        <f t="shared" si="4"/>
        <v>99697.46977887816</v>
      </c>
      <c r="AJ27" s="98">
        <f t="shared" si="5"/>
        <v>7.387582510614871</v>
      </c>
      <c r="AK27" s="98"/>
      <c r="AL27" s="98"/>
      <c r="AM27" s="98"/>
      <c r="AN27" s="98"/>
      <c r="AO27" s="98"/>
    </row>
    <row r="28" spans="1:41" ht="12.75" customHeight="1">
      <c r="A28" s="8"/>
      <c r="B28" s="32">
        <v>13</v>
      </c>
      <c r="C28" s="43"/>
      <c r="D28" s="34">
        <v>99691</v>
      </c>
      <c r="E28" s="44"/>
      <c r="F28" s="36">
        <v>7</v>
      </c>
      <c r="G28" s="44"/>
      <c r="H28" s="37">
        <v>0.99993</v>
      </c>
      <c r="I28" s="44"/>
      <c r="J28" s="37">
        <v>7E-05</v>
      </c>
      <c r="K28" s="44"/>
      <c r="L28" s="37">
        <v>7E-05</v>
      </c>
      <c r="M28" s="44"/>
      <c r="N28" s="34">
        <v>99688</v>
      </c>
      <c r="O28" s="45"/>
      <c r="P28" s="39">
        <v>7402008</v>
      </c>
      <c r="Q28" s="40"/>
      <c r="R28" s="41">
        <v>74.25</v>
      </c>
      <c r="S28" s="46"/>
      <c r="V28" s="32">
        <v>13</v>
      </c>
      <c r="W28" s="43"/>
      <c r="X28" s="98">
        <v>0.02</v>
      </c>
      <c r="Y28" s="90">
        <v>7E-05</v>
      </c>
      <c r="Z28" s="34">
        <f t="shared" si="2"/>
        <v>99691.30848027395</v>
      </c>
      <c r="AA28" s="98">
        <f t="shared" si="3"/>
        <v>6.978391593619175</v>
      </c>
      <c r="AB28" s="99">
        <v>520</v>
      </c>
      <c r="AC28" s="98"/>
      <c r="AD28" s="98"/>
      <c r="AE28" s="98"/>
      <c r="AF28" s="98"/>
      <c r="AG28" s="98">
        <f t="shared" si="0"/>
        <v>4.1E-06</v>
      </c>
      <c r="AH28" s="89">
        <f t="shared" si="1"/>
        <v>7.41E-05</v>
      </c>
      <c r="AI28" s="34">
        <f t="shared" si="4"/>
        <v>99690.08219636756</v>
      </c>
      <c r="AJ28" s="98">
        <f t="shared" si="5"/>
        <v>7.387035090750835</v>
      </c>
      <c r="AK28" s="98"/>
      <c r="AL28" s="98"/>
      <c r="AM28" s="98"/>
      <c r="AN28" s="98"/>
      <c r="AO28" s="98"/>
    </row>
    <row r="29" spans="1:41" ht="12.75" customHeight="1">
      <c r="A29" s="8"/>
      <c r="B29" s="32">
        <v>14</v>
      </c>
      <c r="C29" s="43"/>
      <c r="D29" s="34">
        <v>99684</v>
      </c>
      <c r="E29" s="44"/>
      <c r="F29" s="36">
        <v>8</v>
      </c>
      <c r="G29" s="44"/>
      <c r="H29" s="37">
        <v>0.99992</v>
      </c>
      <c r="I29" s="44"/>
      <c r="J29" s="37">
        <v>8E-05</v>
      </c>
      <c r="K29" s="44"/>
      <c r="L29" s="37">
        <v>8E-05</v>
      </c>
      <c r="M29" s="44"/>
      <c r="N29" s="34">
        <v>99680</v>
      </c>
      <c r="O29" s="45"/>
      <c r="P29" s="39">
        <v>7302321</v>
      </c>
      <c r="Q29" s="40"/>
      <c r="R29" s="41">
        <v>73.25</v>
      </c>
      <c r="S29" s="46"/>
      <c r="V29" s="32">
        <v>14</v>
      </c>
      <c r="W29" s="43"/>
      <c r="X29" s="98">
        <v>0.02</v>
      </c>
      <c r="Y29" s="90">
        <v>8E-05</v>
      </c>
      <c r="Z29" s="34">
        <f t="shared" si="2"/>
        <v>99684.33008868033</v>
      </c>
      <c r="AA29" s="98">
        <f t="shared" si="3"/>
        <v>7.974746407094427</v>
      </c>
      <c r="AB29" s="99">
        <v>521</v>
      </c>
      <c r="AC29" s="98"/>
      <c r="AD29" s="98"/>
      <c r="AE29" s="98"/>
      <c r="AF29" s="98"/>
      <c r="AG29" s="98">
        <f t="shared" si="0"/>
        <v>4.1E-06</v>
      </c>
      <c r="AH29" s="89">
        <f t="shared" si="1"/>
        <v>8.410000000000001E-05</v>
      </c>
      <c r="AI29" s="34">
        <f t="shared" si="4"/>
        <v>99682.6951612768</v>
      </c>
      <c r="AJ29" s="98">
        <f t="shared" si="5"/>
        <v>8.38331466306338</v>
      </c>
      <c r="AK29" s="98"/>
      <c r="AL29" s="98"/>
      <c r="AM29" s="98"/>
      <c r="AN29" s="98"/>
      <c r="AO29" s="98"/>
    </row>
    <row r="30" spans="1:41" ht="12.75" customHeight="1">
      <c r="A30" s="8"/>
      <c r="B30" s="32">
        <v>15</v>
      </c>
      <c r="C30" s="43"/>
      <c r="D30" s="34">
        <v>99676</v>
      </c>
      <c r="E30" s="44"/>
      <c r="F30" s="36">
        <v>10</v>
      </c>
      <c r="G30" s="44"/>
      <c r="H30" s="37">
        <v>0.9999</v>
      </c>
      <c r="I30" s="44"/>
      <c r="J30" s="37">
        <v>0.0001</v>
      </c>
      <c r="K30" s="44"/>
      <c r="L30" s="37">
        <v>9E-05</v>
      </c>
      <c r="M30" s="44"/>
      <c r="N30" s="34">
        <v>99671</v>
      </c>
      <c r="O30" s="45"/>
      <c r="P30" s="39">
        <v>7202641</v>
      </c>
      <c r="Q30" s="40"/>
      <c r="R30" s="41">
        <v>72.26</v>
      </c>
      <c r="S30" s="46"/>
      <c r="V30" s="32">
        <v>15</v>
      </c>
      <c r="W30" s="43"/>
      <c r="X30" s="98">
        <v>0.02</v>
      </c>
      <c r="Y30" s="90">
        <v>0.0001</v>
      </c>
      <c r="Z30" s="34">
        <f t="shared" si="2"/>
        <v>99676.35534227324</v>
      </c>
      <c r="AA30" s="98">
        <f t="shared" si="3"/>
        <v>9.967635534227323</v>
      </c>
      <c r="AB30" s="99">
        <v>541</v>
      </c>
      <c r="AC30" s="98"/>
      <c r="AD30" s="98"/>
      <c r="AE30" s="98"/>
      <c r="AF30" s="98"/>
      <c r="AG30" s="98">
        <f t="shared" si="0"/>
        <v>4.1E-06</v>
      </c>
      <c r="AH30" s="89">
        <f t="shared" si="1"/>
        <v>0.00010410000000000001</v>
      </c>
      <c r="AI30" s="34">
        <f t="shared" si="4"/>
        <v>99674.31184661374</v>
      </c>
      <c r="AJ30" s="98">
        <f t="shared" si="5"/>
        <v>10.376095863232491</v>
      </c>
      <c r="AK30" s="98"/>
      <c r="AL30" s="98"/>
      <c r="AM30" s="98"/>
      <c r="AN30" s="98"/>
      <c r="AO30" s="98"/>
    </row>
    <row r="31" spans="1:41" ht="12.75" customHeight="1">
      <c r="A31" s="8"/>
      <c r="B31" s="32">
        <v>16</v>
      </c>
      <c r="C31" s="43"/>
      <c r="D31" s="34">
        <v>99666</v>
      </c>
      <c r="E31" s="44"/>
      <c r="F31" s="36">
        <v>12</v>
      </c>
      <c r="G31" s="44"/>
      <c r="H31" s="37">
        <v>0.99988</v>
      </c>
      <c r="I31" s="44"/>
      <c r="J31" s="37">
        <v>0.00012</v>
      </c>
      <c r="K31" s="44"/>
      <c r="L31" s="37">
        <v>0.00011</v>
      </c>
      <c r="M31" s="44"/>
      <c r="N31" s="34">
        <v>99660</v>
      </c>
      <c r="O31" s="45"/>
      <c r="P31" s="39">
        <v>7102970</v>
      </c>
      <c r="Q31" s="40"/>
      <c r="R31" s="41">
        <v>71.27</v>
      </c>
      <c r="S31" s="46"/>
      <c r="V31" s="32">
        <v>16</v>
      </c>
      <c r="W31" s="43"/>
      <c r="X31" s="98">
        <v>0.02</v>
      </c>
      <c r="Y31" s="90">
        <v>0.00012</v>
      </c>
      <c r="Z31" s="34">
        <f t="shared" si="2"/>
        <v>99666.38770673901</v>
      </c>
      <c r="AA31" s="98">
        <f t="shared" si="3"/>
        <v>11.959966524808681</v>
      </c>
      <c r="AB31" s="99">
        <v>548</v>
      </c>
      <c r="AC31" s="98"/>
      <c r="AD31" s="98"/>
      <c r="AE31" s="98"/>
      <c r="AF31" s="98"/>
      <c r="AG31" s="98">
        <f t="shared" si="0"/>
        <v>4.1E-06</v>
      </c>
      <c r="AH31" s="89">
        <f t="shared" si="1"/>
        <v>0.0001241</v>
      </c>
      <c r="AI31" s="34">
        <f t="shared" si="4"/>
        <v>99663.9357507505</v>
      </c>
      <c r="AJ31" s="98">
        <f t="shared" si="5"/>
        <v>12.368294426668138</v>
      </c>
      <c r="AK31" s="98"/>
      <c r="AL31" s="98"/>
      <c r="AM31" s="98"/>
      <c r="AN31" s="98"/>
      <c r="AO31" s="98"/>
    </row>
    <row r="32" spans="1:41" ht="12.75" customHeight="1">
      <c r="A32" s="8"/>
      <c r="B32" s="32">
        <v>17</v>
      </c>
      <c r="C32" s="43"/>
      <c r="D32" s="34">
        <v>99654</v>
      </c>
      <c r="E32" s="44"/>
      <c r="F32" s="36">
        <v>13</v>
      </c>
      <c r="G32" s="44"/>
      <c r="H32" s="37">
        <v>0.99987</v>
      </c>
      <c r="I32" s="44"/>
      <c r="J32" s="37">
        <v>0.00013</v>
      </c>
      <c r="K32" s="44"/>
      <c r="L32" s="37">
        <v>0.00013</v>
      </c>
      <c r="M32" s="44"/>
      <c r="N32" s="34">
        <v>99647</v>
      </c>
      <c r="O32" s="45"/>
      <c r="P32" s="39">
        <v>7003311</v>
      </c>
      <c r="Q32" s="40"/>
      <c r="R32" s="41">
        <v>70.28</v>
      </c>
      <c r="S32" s="46"/>
      <c r="V32" s="32">
        <v>17</v>
      </c>
      <c r="W32" s="43"/>
      <c r="X32" s="98">
        <v>0.02</v>
      </c>
      <c r="Y32" s="90">
        <v>0.00013</v>
      </c>
      <c r="Z32" s="34">
        <f t="shared" si="2"/>
        <v>99654.4277402142</v>
      </c>
      <c r="AA32" s="98">
        <f t="shared" si="3"/>
        <v>12.955075606227846</v>
      </c>
      <c r="AB32" s="99">
        <v>565</v>
      </c>
      <c r="AC32" s="98"/>
      <c r="AD32" s="98"/>
      <c r="AE32" s="98"/>
      <c r="AF32" s="98"/>
      <c r="AG32" s="98">
        <f t="shared" si="0"/>
        <v>4.1E-06</v>
      </c>
      <c r="AH32" s="89">
        <f t="shared" si="1"/>
        <v>0.00013409999999999998</v>
      </c>
      <c r="AI32" s="34">
        <f t="shared" si="4"/>
        <v>99651.56745632384</v>
      </c>
      <c r="AJ32" s="98">
        <f t="shared" si="5"/>
        <v>13.363275195893026</v>
      </c>
      <c r="AK32" s="98"/>
      <c r="AL32" s="98"/>
      <c r="AM32" s="98"/>
      <c r="AN32" s="98"/>
      <c r="AO32" s="98"/>
    </row>
    <row r="33" spans="1:41" ht="12.75" customHeight="1">
      <c r="A33" s="8"/>
      <c r="B33" s="32">
        <v>18</v>
      </c>
      <c r="C33" s="43"/>
      <c r="D33" s="34">
        <v>99641</v>
      </c>
      <c r="E33" s="44"/>
      <c r="F33" s="36">
        <v>15</v>
      </c>
      <c r="G33" s="44"/>
      <c r="H33" s="37">
        <v>0.99985</v>
      </c>
      <c r="I33" s="44"/>
      <c r="J33" s="37">
        <v>0.00015</v>
      </c>
      <c r="K33" s="44"/>
      <c r="L33" s="37">
        <v>0.00014</v>
      </c>
      <c r="M33" s="44"/>
      <c r="N33" s="34">
        <v>99633</v>
      </c>
      <c r="O33" s="45"/>
      <c r="P33" s="39">
        <v>6903663</v>
      </c>
      <c r="Q33" s="40"/>
      <c r="R33" s="41">
        <v>69.29</v>
      </c>
      <c r="S33" s="46"/>
      <c r="V33" s="32">
        <v>18</v>
      </c>
      <c r="W33" s="43"/>
      <c r="X33" s="98">
        <v>0.02</v>
      </c>
      <c r="Y33" s="90">
        <v>0.00015</v>
      </c>
      <c r="Z33" s="34">
        <f t="shared" si="2"/>
        <v>99641.47266460798</v>
      </c>
      <c r="AA33" s="98">
        <f t="shared" si="3"/>
        <v>14.946220899691196</v>
      </c>
      <c r="AB33" s="99">
        <v>579</v>
      </c>
      <c r="AC33" s="98"/>
      <c r="AD33" s="98"/>
      <c r="AE33" s="98"/>
      <c r="AF33" s="98"/>
      <c r="AG33" s="98">
        <f t="shared" si="0"/>
        <v>4.1E-06</v>
      </c>
      <c r="AH33" s="89">
        <f t="shared" si="1"/>
        <v>0.00015409999999999998</v>
      </c>
      <c r="AI33" s="34">
        <f t="shared" si="4"/>
        <v>99638.20418112795</v>
      </c>
      <c r="AJ33" s="98">
        <f t="shared" si="5"/>
        <v>15.354247264311814</v>
      </c>
      <c r="AK33" s="98"/>
      <c r="AL33" s="98"/>
      <c r="AM33" s="98"/>
      <c r="AN33" s="98"/>
      <c r="AO33" s="98"/>
    </row>
    <row r="34" spans="1:41" ht="12.75" customHeight="1">
      <c r="A34" s="8"/>
      <c r="B34" s="32">
        <v>19</v>
      </c>
      <c r="C34" s="43"/>
      <c r="D34" s="34">
        <v>99626</v>
      </c>
      <c r="E34" s="44"/>
      <c r="F34" s="36">
        <v>16</v>
      </c>
      <c r="G34" s="44"/>
      <c r="H34" s="37">
        <v>0.99984</v>
      </c>
      <c r="I34" s="44"/>
      <c r="J34" s="37">
        <v>0.00016</v>
      </c>
      <c r="K34" s="44"/>
      <c r="L34" s="37">
        <v>0.00015</v>
      </c>
      <c r="M34" s="44"/>
      <c r="N34" s="34">
        <v>99618</v>
      </c>
      <c r="O34" s="45"/>
      <c r="P34" s="39">
        <v>6804030</v>
      </c>
      <c r="Q34" s="40"/>
      <c r="R34" s="41">
        <v>68.3</v>
      </c>
      <c r="S34" s="46"/>
      <c r="V34" s="32">
        <v>19</v>
      </c>
      <c r="W34" s="43"/>
      <c r="X34" s="98">
        <v>0.02</v>
      </c>
      <c r="Y34" s="90">
        <v>0.00016</v>
      </c>
      <c r="Z34" s="34">
        <f t="shared" si="2"/>
        <v>99626.5264437083</v>
      </c>
      <c r="AA34" s="98">
        <f t="shared" si="3"/>
        <v>15.94024423099333</v>
      </c>
      <c r="AB34" s="99">
        <v>603</v>
      </c>
      <c r="AC34" s="98"/>
      <c r="AD34" s="98"/>
      <c r="AE34" s="98"/>
      <c r="AF34" s="98"/>
      <c r="AG34" s="98">
        <f t="shared" si="0"/>
        <v>4.1E-06</v>
      </c>
      <c r="AH34" s="89">
        <f t="shared" si="1"/>
        <v>0.0001641</v>
      </c>
      <c r="AI34" s="34">
        <f t="shared" si="4"/>
        <v>99622.84993386363</v>
      </c>
      <c r="AJ34" s="98">
        <f t="shared" si="5"/>
        <v>16.34810967414702</v>
      </c>
      <c r="AK34" s="98"/>
      <c r="AL34" s="98"/>
      <c r="AM34" s="98"/>
      <c r="AN34" s="98"/>
      <c r="AO34" s="98"/>
    </row>
    <row r="35" spans="1:41" ht="12.75" customHeight="1">
      <c r="A35" s="8"/>
      <c r="B35" s="32">
        <v>20</v>
      </c>
      <c r="C35" s="43"/>
      <c r="D35" s="34">
        <v>99610</v>
      </c>
      <c r="E35" s="44"/>
      <c r="F35" s="36">
        <v>17</v>
      </c>
      <c r="G35" s="44"/>
      <c r="H35" s="37">
        <v>0.99983</v>
      </c>
      <c r="I35" s="44"/>
      <c r="J35" s="37">
        <v>0.00017</v>
      </c>
      <c r="K35" s="44"/>
      <c r="L35" s="37">
        <v>0.00016</v>
      </c>
      <c r="M35" s="44"/>
      <c r="N35" s="34">
        <v>99602</v>
      </c>
      <c r="O35" s="45"/>
      <c r="P35" s="39">
        <v>6704411</v>
      </c>
      <c r="Q35" s="40"/>
      <c r="R35" s="41">
        <v>67.31</v>
      </c>
      <c r="S35" s="46"/>
      <c r="V35" s="32">
        <v>20</v>
      </c>
      <c r="W35" s="43"/>
      <c r="X35" s="98">
        <v>0.02</v>
      </c>
      <c r="Y35" s="90">
        <v>0.00017</v>
      </c>
      <c r="Z35" s="34">
        <f t="shared" si="2"/>
        <v>99610.5861994773</v>
      </c>
      <c r="AA35" s="98">
        <f t="shared" si="3"/>
        <v>16.93379965391114</v>
      </c>
      <c r="AB35" s="99">
        <v>610</v>
      </c>
      <c r="AC35" s="98"/>
      <c r="AD35" s="98"/>
      <c r="AE35" s="98"/>
      <c r="AF35" s="98"/>
      <c r="AG35" s="98">
        <f t="shared" si="0"/>
        <v>4.1E-06</v>
      </c>
      <c r="AH35" s="89">
        <f t="shared" si="1"/>
        <v>0.0001741</v>
      </c>
      <c r="AI35" s="34">
        <f t="shared" si="4"/>
        <v>99606.50182418949</v>
      </c>
      <c r="AJ35" s="98">
        <f t="shared" si="5"/>
        <v>17.34149196759139</v>
      </c>
      <c r="AK35" s="98"/>
      <c r="AL35" s="98"/>
      <c r="AM35" s="98"/>
      <c r="AN35" s="98"/>
      <c r="AO35" s="98"/>
    </row>
    <row r="36" spans="1:41" ht="12.75" customHeight="1">
      <c r="A36" s="8"/>
      <c r="B36" s="32">
        <v>21</v>
      </c>
      <c r="C36" s="43"/>
      <c r="D36" s="34">
        <v>99593</v>
      </c>
      <c r="E36" s="44"/>
      <c r="F36" s="36">
        <v>19</v>
      </c>
      <c r="G36" s="44"/>
      <c r="H36" s="37">
        <v>0.99981</v>
      </c>
      <c r="I36" s="44"/>
      <c r="J36" s="37">
        <v>0.00019</v>
      </c>
      <c r="K36" s="44"/>
      <c r="L36" s="37">
        <v>0.00018</v>
      </c>
      <c r="M36" s="44"/>
      <c r="N36" s="34">
        <v>99584</v>
      </c>
      <c r="O36" s="45"/>
      <c r="P36" s="39">
        <v>6604809</v>
      </c>
      <c r="Q36" s="40"/>
      <c r="R36" s="41">
        <v>66.32</v>
      </c>
      <c r="S36" s="46"/>
      <c r="V36" s="32">
        <v>21</v>
      </c>
      <c r="W36" s="43"/>
      <c r="X36" s="98">
        <v>0.02</v>
      </c>
      <c r="Y36" s="90">
        <v>0.00019</v>
      </c>
      <c r="Z36" s="34">
        <f t="shared" si="2"/>
        <v>99593.65239982339</v>
      </c>
      <c r="AA36" s="98">
        <f t="shared" si="3"/>
        <v>18.922793955966444</v>
      </c>
      <c r="AB36" s="99">
        <v>622</v>
      </c>
      <c r="AC36" s="98"/>
      <c r="AD36" s="98"/>
      <c r="AE36" s="98"/>
      <c r="AF36" s="98"/>
      <c r="AG36" s="98">
        <f t="shared" si="0"/>
        <v>4.1E-06</v>
      </c>
      <c r="AH36" s="89">
        <f t="shared" si="1"/>
        <v>0.0001941</v>
      </c>
      <c r="AI36" s="34">
        <f t="shared" si="4"/>
        <v>99589.1603322219</v>
      </c>
      <c r="AJ36" s="98">
        <f t="shared" si="5"/>
        <v>19.33025602048427</v>
      </c>
      <c r="AK36" s="98"/>
      <c r="AL36" s="98"/>
      <c r="AM36" s="98"/>
      <c r="AN36" s="98"/>
      <c r="AO36" s="98"/>
    </row>
    <row r="37" spans="1:41" ht="12.75" customHeight="1">
      <c r="A37" s="8"/>
      <c r="B37" s="32">
        <v>22</v>
      </c>
      <c r="C37" s="43"/>
      <c r="D37" s="34">
        <v>99575</v>
      </c>
      <c r="E37" s="44"/>
      <c r="F37" s="36">
        <v>20</v>
      </c>
      <c r="G37" s="44"/>
      <c r="H37" s="37">
        <v>0.9998</v>
      </c>
      <c r="I37" s="44"/>
      <c r="J37" s="37">
        <v>0.0002</v>
      </c>
      <c r="K37" s="44"/>
      <c r="L37" s="37">
        <v>0.0002</v>
      </c>
      <c r="M37" s="44"/>
      <c r="N37" s="34">
        <v>99565</v>
      </c>
      <c r="O37" s="45"/>
      <c r="P37" s="39">
        <v>6505225</v>
      </c>
      <c r="Q37" s="40"/>
      <c r="R37" s="41">
        <v>65.33</v>
      </c>
      <c r="S37" s="46"/>
      <c r="V37" s="32">
        <v>22</v>
      </c>
      <c r="W37" s="43"/>
      <c r="X37" s="98">
        <v>0.02</v>
      </c>
      <c r="Y37" s="90">
        <v>0.0002</v>
      </c>
      <c r="Z37" s="34">
        <f t="shared" si="2"/>
        <v>99574.72960586743</v>
      </c>
      <c r="AA37" s="98">
        <f t="shared" si="3"/>
        <v>19.914945921173487</v>
      </c>
      <c r="AB37" s="99">
        <v>620</v>
      </c>
      <c r="AC37" s="98"/>
      <c r="AD37" s="98"/>
      <c r="AE37" s="98"/>
      <c r="AF37" s="98"/>
      <c r="AG37" s="98">
        <f t="shared" si="0"/>
        <v>4.1E-06</v>
      </c>
      <c r="AH37" s="89">
        <f t="shared" si="1"/>
        <v>0.0002041</v>
      </c>
      <c r="AI37" s="34">
        <f t="shared" si="4"/>
        <v>99569.83007620141</v>
      </c>
      <c r="AJ37" s="98">
        <f t="shared" si="5"/>
        <v>20.32220231855271</v>
      </c>
      <c r="AK37" s="98"/>
      <c r="AL37" s="98"/>
      <c r="AM37" s="98"/>
      <c r="AN37" s="98"/>
      <c r="AO37" s="98"/>
    </row>
    <row r="38" spans="1:41" ht="12.75" customHeight="1">
      <c r="A38" s="8"/>
      <c r="B38" s="32">
        <v>23</v>
      </c>
      <c r="C38" s="43"/>
      <c r="D38" s="34">
        <v>99554</v>
      </c>
      <c r="E38" s="44"/>
      <c r="F38" s="36">
        <v>22</v>
      </c>
      <c r="G38" s="44"/>
      <c r="H38" s="37">
        <v>0.99978</v>
      </c>
      <c r="I38" s="44"/>
      <c r="J38" s="37">
        <v>0.00022</v>
      </c>
      <c r="K38" s="44"/>
      <c r="L38" s="37">
        <v>0.00021</v>
      </c>
      <c r="M38" s="44"/>
      <c r="N38" s="34">
        <v>99544</v>
      </c>
      <c r="O38" s="45"/>
      <c r="P38" s="39">
        <v>6405661</v>
      </c>
      <c r="Q38" s="40"/>
      <c r="R38" s="41">
        <v>64.34</v>
      </c>
      <c r="S38" s="46"/>
      <c r="V38" s="32">
        <v>23</v>
      </c>
      <c r="W38" s="43"/>
      <c r="X38" s="98">
        <v>0.02</v>
      </c>
      <c r="Y38" s="90">
        <v>0.00022</v>
      </c>
      <c r="Z38" s="34">
        <f t="shared" si="2"/>
        <v>99554.81465994625</v>
      </c>
      <c r="AA38" s="98">
        <f t="shared" si="3"/>
        <v>21.902059225188175</v>
      </c>
      <c r="AB38" s="99">
        <v>614</v>
      </c>
      <c r="AC38" s="98"/>
      <c r="AD38" s="98"/>
      <c r="AE38" s="98"/>
      <c r="AF38" s="98"/>
      <c r="AG38" s="98">
        <f t="shared" si="0"/>
        <v>4.1E-06</v>
      </c>
      <c r="AH38" s="89">
        <f t="shared" si="1"/>
        <v>0.0002241</v>
      </c>
      <c r="AI38" s="34">
        <f t="shared" si="4"/>
        <v>99549.50787388286</v>
      </c>
      <c r="AJ38" s="98">
        <f t="shared" si="5"/>
        <v>22.309044714537148</v>
      </c>
      <c r="AK38" s="98"/>
      <c r="AL38" s="98"/>
      <c r="AM38" s="98"/>
      <c r="AN38" s="98"/>
      <c r="AO38" s="98"/>
    </row>
    <row r="39" spans="1:41" ht="12.75" customHeight="1">
      <c r="A39" s="8"/>
      <c r="B39" s="32">
        <v>24</v>
      </c>
      <c r="C39" s="43"/>
      <c r="D39" s="34">
        <v>99533</v>
      </c>
      <c r="E39" s="44"/>
      <c r="F39" s="36">
        <v>23</v>
      </c>
      <c r="G39" s="44"/>
      <c r="H39" s="37">
        <v>0.99977</v>
      </c>
      <c r="I39" s="44"/>
      <c r="J39" s="37">
        <v>0.00023</v>
      </c>
      <c r="K39" s="44"/>
      <c r="L39" s="37">
        <v>0.00023</v>
      </c>
      <c r="M39" s="44"/>
      <c r="N39" s="34">
        <v>99521</v>
      </c>
      <c r="O39" s="45"/>
      <c r="P39" s="39">
        <v>6306117</v>
      </c>
      <c r="Q39" s="40"/>
      <c r="R39" s="41">
        <v>63.36</v>
      </c>
      <c r="S39" s="46"/>
      <c r="V39" s="32">
        <v>24</v>
      </c>
      <c r="W39" s="43"/>
      <c r="X39" s="98">
        <v>0.02</v>
      </c>
      <c r="Y39" s="90">
        <v>0.00023</v>
      </c>
      <c r="Z39" s="34">
        <f t="shared" si="2"/>
        <v>99532.91260072106</v>
      </c>
      <c r="AA39" s="98">
        <f t="shared" si="3"/>
        <v>22.892569898165846</v>
      </c>
      <c r="AB39" s="99">
        <v>623</v>
      </c>
      <c r="AC39" s="98"/>
      <c r="AD39" s="98"/>
      <c r="AE39" s="98"/>
      <c r="AF39" s="98"/>
      <c r="AG39" s="98">
        <f t="shared" si="0"/>
        <v>4.1E-06</v>
      </c>
      <c r="AH39" s="89">
        <f t="shared" si="1"/>
        <v>0.0002341</v>
      </c>
      <c r="AI39" s="34">
        <f t="shared" si="4"/>
        <v>99527.19882916832</v>
      </c>
      <c r="AJ39" s="98">
        <f t="shared" si="5"/>
        <v>23.299317245908306</v>
      </c>
      <c r="AK39" s="98"/>
      <c r="AL39" s="98"/>
      <c r="AM39" s="98"/>
      <c r="AN39" s="98"/>
      <c r="AO39" s="98"/>
    </row>
    <row r="40" spans="1:41" ht="12.75" customHeight="1">
      <c r="A40" s="8"/>
      <c r="B40" s="32">
        <v>25</v>
      </c>
      <c r="C40" s="43"/>
      <c r="D40" s="34">
        <v>99510</v>
      </c>
      <c r="E40" s="44"/>
      <c r="F40" s="36">
        <v>24</v>
      </c>
      <c r="G40" s="44"/>
      <c r="H40" s="37">
        <v>0.99976</v>
      </c>
      <c r="I40" s="44"/>
      <c r="J40" s="37">
        <v>0.00024</v>
      </c>
      <c r="K40" s="44"/>
      <c r="L40" s="37">
        <v>0.00024</v>
      </c>
      <c r="M40" s="44"/>
      <c r="N40" s="34">
        <v>99498</v>
      </c>
      <c r="O40" s="45"/>
      <c r="P40" s="39">
        <v>6206596</v>
      </c>
      <c r="Q40" s="40"/>
      <c r="R40" s="41">
        <v>62.37</v>
      </c>
      <c r="S40" s="46"/>
      <c r="V40" s="32">
        <v>25</v>
      </c>
      <c r="W40" s="43"/>
      <c r="X40" s="98">
        <v>0.02</v>
      </c>
      <c r="Y40" s="90">
        <v>0.00024</v>
      </c>
      <c r="Z40" s="34">
        <f t="shared" si="2"/>
        <v>99510.0200308229</v>
      </c>
      <c r="AA40" s="98">
        <f t="shared" si="3"/>
        <v>23.882404807397496</v>
      </c>
      <c r="AB40" s="99">
        <v>614</v>
      </c>
      <c r="AC40" s="98"/>
      <c r="AD40" s="98"/>
      <c r="AE40" s="98"/>
      <c r="AF40" s="98"/>
      <c r="AG40" s="98">
        <f t="shared" si="0"/>
        <v>4.1E-06</v>
      </c>
      <c r="AH40" s="89">
        <f t="shared" si="1"/>
        <v>0.0002441</v>
      </c>
      <c r="AI40" s="34">
        <f t="shared" si="4"/>
        <v>99503.89951192241</v>
      </c>
      <c r="AJ40" s="98">
        <f t="shared" si="5"/>
        <v>24.28890187086026</v>
      </c>
      <c r="AK40" s="98"/>
      <c r="AL40" s="98"/>
      <c r="AM40" s="98"/>
      <c r="AN40" s="98"/>
      <c r="AO40" s="98"/>
    </row>
    <row r="41" spans="1:41" ht="12.75" customHeight="1">
      <c r="A41" s="8"/>
      <c r="B41" s="32">
        <v>26</v>
      </c>
      <c r="C41" s="43"/>
      <c r="D41" s="34">
        <v>99486</v>
      </c>
      <c r="E41" s="44"/>
      <c r="F41" s="36">
        <v>25</v>
      </c>
      <c r="G41" s="44"/>
      <c r="H41" s="37">
        <v>0.99975</v>
      </c>
      <c r="I41" s="44"/>
      <c r="J41" s="37">
        <v>0.00025</v>
      </c>
      <c r="K41" s="44"/>
      <c r="L41" s="37">
        <v>0.00025</v>
      </c>
      <c r="M41" s="44"/>
      <c r="N41" s="34">
        <v>99473</v>
      </c>
      <c r="O41" s="45"/>
      <c r="P41" s="39">
        <v>6107098</v>
      </c>
      <c r="Q41" s="40"/>
      <c r="R41" s="41">
        <v>61.39</v>
      </c>
      <c r="S41" s="46"/>
      <c r="V41" s="32">
        <v>26</v>
      </c>
      <c r="W41" s="43"/>
      <c r="X41" s="98">
        <v>0.02</v>
      </c>
      <c r="Y41" s="90">
        <v>0.00025</v>
      </c>
      <c r="Z41" s="34">
        <f t="shared" si="2"/>
        <v>99486.1376260155</v>
      </c>
      <c r="AA41" s="98">
        <f t="shared" si="3"/>
        <v>24.871534406503873</v>
      </c>
      <c r="AB41" s="99">
        <v>599</v>
      </c>
      <c r="AC41" s="98"/>
      <c r="AD41" s="98"/>
      <c r="AE41" s="98"/>
      <c r="AF41" s="98"/>
      <c r="AG41" s="98">
        <f t="shared" si="0"/>
        <v>4.1E-06</v>
      </c>
      <c r="AH41" s="89">
        <f t="shared" si="1"/>
        <v>0.0002541</v>
      </c>
      <c r="AI41" s="34">
        <f t="shared" si="4"/>
        <v>99479.61061005155</v>
      </c>
      <c r="AJ41" s="98">
        <f t="shared" si="5"/>
        <v>25.277769056014098</v>
      </c>
      <c r="AK41" s="98"/>
      <c r="AL41" s="98"/>
      <c r="AM41" s="98"/>
      <c r="AN41" s="98"/>
      <c r="AO41" s="98"/>
    </row>
    <row r="42" spans="1:41" ht="12.75" customHeight="1">
      <c r="A42" s="8"/>
      <c r="B42" s="32">
        <v>27</v>
      </c>
      <c r="C42" s="43"/>
      <c r="D42" s="34">
        <v>99461</v>
      </c>
      <c r="E42" s="44"/>
      <c r="F42" s="36">
        <v>27</v>
      </c>
      <c r="G42" s="44"/>
      <c r="H42" s="37">
        <v>0.99973</v>
      </c>
      <c r="I42" s="44"/>
      <c r="J42" s="37">
        <v>0.00027</v>
      </c>
      <c r="K42" s="44"/>
      <c r="L42" s="37">
        <v>0.00026</v>
      </c>
      <c r="M42" s="44"/>
      <c r="N42" s="34">
        <v>99447</v>
      </c>
      <c r="O42" s="45"/>
      <c r="P42" s="39">
        <v>6007625</v>
      </c>
      <c r="Q42" s="40"/>
      <c r="R42" s="41">
        <v>60.4</v>
      </c>
      <c r="S42" s="46"/>
      <c r="V42" s="32">
        <v>27</v>
      </c>
      <c r="W42" s="43"/>
      <c r="X42" s="98">
        <v>0.02</v>
      </c>
      <c r="Y42" s="90">
        <v>0.00027</v>
      </c>
      <c r="Z42" s="34">
        <f t="shared" si="2"/>
        <v>99461.266091609</v>
      </c>
      <c r="AA42" s="98">
        <f t="shared" si="3"/>
        <v>26.854541844734428</v>
      </c>
      <c r="AB42" s="99">
        <v>602</v>
      </c>
      <c r="AC42" s="98"/>
      <c r="AD42" s="98"/>
      <c r="AE42" s="98"/>
      <c r="AF42" s="98"/>
      <c r="AG42" s="98">
        <f t="shared" si="0"/>
        <v>4.1E-06</v>
      </c>
      <c r="AH42" s="89">
        <f t="shared" si="1"/>
        <v>0.0002741</v>
      </c>
      <c r="AI42" s="34">
        <f t="shared" si="4"/>
        <v>99454.33284099553</v>
      </c>
      <c r="AJ42" s="98">
        <f t="shared" si="5"/>
        <v>27.260432631716874</v>
      </c>
      <c r="AK42" s="98"/>
      <c r="AL42" s="98"/>
      <c r="AM42" s="98"/>
      <c r="AN42" s="98"/>
      <c r="AO42" s="98"/>
    </row>
    <row r="43" spans="1:41" ht="12.75" customHeight="1">
      <c r="A43" s="8"/>
      <c r="B43" s="32">
        <v>28</v>
      </c>
      <c r="C43" s="43"/>
      <c r="D43" s="34">
        <v>99434</v>
      </c>
      <c r="E43" s="44"/>
      <c r="F43" s="36">
        <v>28</v>
      </c>
      <c r="G43" s="44"/>
      <c r="H43" s="37">
        <v>0.99971</v>
      </c>
      <c r="I43" s="44"/>
      <c r="J43" s="37">
        <v>0.00029</v>
      </c>
      <c r="K43" s="44"/>
      <c r="L43" s="37">
        <v>0.00028</v>
      </c>
      <c r="M43" s="44"/>
      <c r="N43" s="34">
        <v>99420</v>
      </c>
      <c r="O43" s="45"/>
      <c r="P43" s="39">
        <v>5908177</v>
      </c>
      <c r="Q43" s="40"/>
      <c r="R43" s="41">
        <v>59.42</v>
      </c>
      <c r="S43" s="46"/>
      <c r="V43" s="32">
        <v>28</v>
      </c>
      <c r="W43" s="43"/>
      <c r="X43" s="98">
        <v>0.02</v>
      </c>
      <c r="Y43" s="90">
        <v>0.00029</v>
      </c>
      <c r="Z43" s="34">
        <f t="shared" si="2"/>
        <v>99434.41154976426</v>
      </c>
      <c r="AA43" s="98">
        <f t="shared" si="3"/>
        <v>28.835979349431636</v>
      </c>
      <c r="AB43" s="99">
        <v>598</v>
      </c>
      <c r="AC43" s="98"/>
      <c r="AD43" s="98"/>
      <c r="AE43" s="98"/>
      <c r="AF43" s="98"/>
      <c r="AG43" s="98">
        <f t="shared" si="0"/>
        <v>4.1E-06</v>
      </c>
      <c r="AH43" s="89">
        <f t="shared" si="1"/>
        <v>0.0002941</v>
      </c>
      <c r="AI43" s="34">
        <f t="shared" si="4"/>
        <v>99427.0724083638</v>
      </c>
      <c r="AJ43" s="98">
        <f t="shared" si="5"/>
        <v>29.241501995299796</v>
      </c>
      <c r="AK43" s="98"/>
      <c r="AL43" s="98"/>
      <c r="AM43" s="98"/>
      <c r="AN43" s="98"/>
      <c r="AO43" s="98"/>
    </row>
    <row r="44" spans="1:41" ht="12.75" customHeight="1">
      <c r="A44" s="8"/>
      <c r="B44" s="32">
        <v>29</v>
      </c>
      <c r="C44" s="43"/>
      <c r="D44" s="34">
        <v>99405</v>
      </c>
      <c r="E44" s="44"/>
      <c r="F44" s="36">
        <v>30</v>
      </c>
      <c r="G44" s="44"/>
      <c r="H44" s="37">
        <v>0.9997</v>
      </c>
      <c r="I44" s="44"/>
      <c r="J44" s="37">
        <v>0.0003</v>
      </c>
      <c r="K44" s="44"/>
      <c r="L44" s="37">
        <v>0.00029</v>
      </c>
      <c r="M44" s="44"/>
      <c r="N44" s="34">
        <v>99391</v>
      </c>
      <c r="O44" s="45"/>
      <c r="P44" s="39">
        <v>5808758</v>
      </c>
      <c r="Q44" s="40"/>
      <c r="R44" s="41">
        <v>58.44</v>
      </c>
      <c r="S44" s="46"/>
      <c r="V44" s="32">
        <v>29</v>
      </c>
      <c r="W44" s="43"/>
      <c r="X44" s="98">
        <v>0.02</v>
      </c>
      <c r="Y44" s="90">
        <v>0.0003</v>
      </c>
      <c r="Z44" s="34">
        <f t="shared" si="2"/>
        <v>99405.57557041483</v>
      </c>
      <c r="AA44" s="98">
        <f t="shared" si="3"/>
        <v>29.821672671124446</v>
      </c>
      <c r="AB44" s="99">
        <v>611</v>
      </c>
      <c r="AC44" s="98"/>
      <c r="AD44" s="98"/>
      <c r="AE44" s="98"/>
      <c r="AF44" s="98"/>
      <c r="AG44" s="98">
        <f t="shared" si="0"/>
        <v>4.1E-06</v>
      </c>
      <c r="AH44" s="89">
        <f t="shared" si="1"/>
        <v>0.00030409999999999996</v>
      </c>
      <c r="AI44" s="34">
        <f t="shared" si="4"/>
        <v>99397.8309063685</v>
      </c>
      <c r="AJ44" s="98">
        <f t="shared" si="5"/>
        <v>30.226880378626657</v>
      </c>
      <c r="AK44" s="98"/>
      <c r="AL44" s="98"/>
      <c r="AM44" s="98"/>
      <c r="AN44" s="98"/>
      <c r="AO44" s="98"/>
    </row>
    <row r="45" spans="1:41" ht="12.75" customHeight="1">
      <c r="A45" s="8"/>
      <c r="B45" s="32">
        <v>30</v>
      </c>
      <c r="C45" s="43"/>
      <c r="D45" s="34">
        <v>99375</v>
      </c>
      <c r="E45" s="44"/>
      <c r="F45" s="36">
        <v>31</v>
      </c>
      <c r="G45" s="44"/>
      <c r="H45" s="37">
        <v>0.99969</v>
      </c>
      <c r="I45" s="44"/>
      <c r="J45" s="37">
        <v>0.00031</v>
      </c>
      <c r="K45" s="44"/>
      <c r="L45" s="37">
        <v>0.00031</v>
      </c>
      <c r="M45" s="44"/>
      <c r="N45" s="34">
        <v>99360</v>
      </c>
      <c r="O45" s="45"/>
      <c r="P45" s="39">
        <v>5709367</v>
      </c>
      <c r="Q45" s="40"/>
      <c r="R45" s="41">
        <v>57.45</v>
      </c>
      <c r="S45" s="46"/>
      <c r="V45" s="32">
        <v>30</v>
      </c>
      <c r="W45" s="43"/>
      <c r="X45" s="98">
        <v>0.31</v>
      </c>
      <c r="Y45" s="90">
        <v>0.00031</v>
      </c>
      <c r="Z45" s="34">
        <f t="shared" si="2"/>
        <v>99375.7538977437</v>
      </c>
      <c r="AA45" s="98">
        <f t="shared" si="3"/>
        <v>30.80648370830055</v>
      </c>
      <c r="AB45" s="99">
        <v>625</v>
      </c>
      <c r="AC45" s="98"/>
      <c r="AD45" s="98"/>
      <c r="AE45" s="98"/>
      <c r="AF45" s="98"/>
      <c r="AG45" s="98">
        <f t="shared" si="0"/>
        <v>6.355E-05</v>
      </c>
      <c r="AH45" s="89">
        <f t="shared" si="1"/>
        <v>0.00037355</v>
      </c>
      <c r="AI45" s="34">
        <f t="shared" si="4"/>
        <v>99367.60402598987</v>
      </c>
      <c r="AJ45" s="98">
        <f t="shared" si="5"/>
        <v>37.11876848390852</v>
      </c>
      <c r="AK45" s="98"/>
      <c r="AL45" s="98"/>
      <c r="AM45" s="98"/>
      <c r="AN45" s="98"/>
      <c r="AO45" s="98"/>
    </row>
    <row r="46" spans="1:41" ht="12.75" customHeight="1">
      <c r="A46" s="8"/>
      <c r="B46" s="32">
        <v>31</v>
      </c>
      <c r="C46" s="43"/>
      <c r="D46" s="34">
        <v>99345</v>
      </c>
      <c r="E46" s="44"/>
      <c r="F46" s="36">
        <v>32</v>
      </c>
      <c r="G46" s="44"/>
      <c r="H46" s="37">
        <v>0.99968</v>
      </c>
      <c r="I46" s="44"/>
      <c r="J46" s="37">
        <v>0.00032</v>
      </c>
      <c r="K46" s="44"/>
      <c r="L46" s="37">
        <v>0.00032</v>
      </c>
      <c r="M46" s="44"/>
      <c r="N46" s="34">
        <v>99329</v>
      </c>
      <c r="O46" s="45"/>
      <c r="P46" s="39">
        <v>5610007</v>
      </c>
      <c r="Q46" s="40"/>
      <c r="R46" s="41">
        <v>56.47</v>
      </c>
      <c r="S46" s="46"/>
      <c r="V46" s="32">
        <v>31</v>
      </c>
      <c r="W46" s="43"/>
      <c r="X46" s="98">
        <v>0.31</v>
      </c>
      <c r="Y46" s="90">
        <v>0.00032</v>
      </c>
      <c r="Z46" s="34">
        <f t="shared" si="2"/>
        <v>99344.9474140354</v>
      </c>
      <c r="AA46" s="98">
        <f t="shared" si="3"/>
        <v>31.79038317249133</v>
      </c>
      <c r="AB46" s="99">
        <v>643</v>
      </c>
      <c r="AC46" s="98"/>
      <c r="AD46" s="98"/>
      <c r="AE46" s="98"/>
      <c r="AF46" s="98"/>
      <c r="AG46" s="98">
        <f t="shared" si="0"/>
        <v>6.355E-05</v>
      </c>
      <c r="AH46" s="89">
        <f t="shared" si="1"/>
        <v>0.00038355</v>
      </c>
      <c r="AI46" s="34">
        <f t="shared" si="4"/>
        <v>99330.48525750596</v>
      </c>
      <c r="AJ46" s="98">
        <f t="shared" si="5"/>
        <v>38.09820762051641</v>
      </c>
      <c r="AK46" s="98"/>
      <c r="AL46" s="98"/>
      <c r="AM46" s="98"/>
      <c r="AN46" s="98"/>
      <c r="AO46" s="98"/>
    </row>
    <row r="47" spans="1:41" ht="12.75" customHeight="1">
      <c r="A47" s="8"/>
      <c r="B47" s="32">
        <v>32</v>
      </c>
      <c r="C47" s="43"/>
      <c r="D47" s="34">
        <v>99313</v>
      </c>
      <c r="E47" s="44"/>
      <c r="F47" s="36">
        <v>34</v>
      </c>
      <c r="G47" s="44"/>
      <c r="H47" s="37">
        <v>0.99966</v>
      </c>
      <c r="I47" s="44"/>
      <c r="J47" s="37">
        <v>0.00034</v>
      </c>
      <c r="K47" s="44"/>
      <c r="L47" s="37">
        <v>0.00033</v>
      </c>
      <c r="M47" s="44"/>
      <c r="N47" s="34">
        <v>99296</v>
      </c>
      <c r="O47" s="45"/>
      <c r="P47" s="39">
        <v>5510678</v>
      </c>
      <c r="Q47" s="40"/>
      <c r="R47" s="41">
        <v>55.49</v>
      </c>
      <c r="S47" s="46"/>
      <c r="V47" s="32">
        <v>32</v>
      </c>
      <c r="W47" s="43"/>
      <c r="X47" s="98">
        <v>0.31</v>
      </c>
      <c r="Y47" s="90">
        <v>0.00034</v>
      </c>
      <c r="Z47" s="34">
        <f t="shared" si="2"/>
        <v>99313.1570308629</v>
      </c>
      <c r="AA47" s="98">
        <f t="shared" si="3"/>
        <v>33.76647339049339</v>
      </c>
      <c r="AB47" s="99">
        <v>662</v>
      </c>
      <c r="AC47" s="98"/>
      <c r="AD47" s="98"/>
      <c r="AE47" s="98"/>
      <c r="AF47" s="98"/>
      <c r="AG47" s="98">
        <f t="shared" si="0"/>
        <v>6.355E-05</v>
      </c>
      <c r="AH47" s="89">
        <f t="shared" si="1"/>
        <v>0.00040355</v>
      </c>
      <c r="AI47" s="34">
        <f t="shared" si="4"/>
        <v>99292.38704988545</v>
      </c>
      <c r="AJ47" s="98">
        <f t="shared" si="5"/>
        <v>40.069442793981274</v>
      </c>
      <c r="AK47" s="98"/>
      <c r="AL47" s="98"/>
      <c r="AM47" s="98"/>
      <c r="AN47" s="98"/>
      <c r="AO47" s="98"/>
    </row>
    <row r="48" spans="1:41" ht="12.75" customHeight="1">
      <c r="A48" s="8"/>
      <c r="B48" s="32">
        <v>33</v>
      </c>
      <c r="C48" s="43"/>
      <c r="D48" s="34">
        <v>99279</v>
      </c>
      <c r="E48" s="44"/>
      <c r="F48" s="36">
        <v>36</v>
      </c>
      <c r="G48" s="44"/>
      <c r="H48" s="37">
        <v>0.99963</v>
      </c>
      <c r="I48" s="44"/>
      <c r="J48" s="37">
        <v>0.00037</v>
      </c>
      <c r="K48" s="44"/>
      <c r="L48" s="37">
        <v>0.00035</v>
      </c>
      <c r="M48" s="44"/>
      <c r="N48" s="34">
        <v>99261</v>
      </c>
      <c r="O48" s="45"/>
      <c r="P48" s="39">
        <v>5411383</v>
      </c>
      <c r="Q48" s="40"/>
      <c r="R48" s="41">
        <v>54.51</v>
      </c>
      <c r="S48" s="46"/>
      <c r="V48" s="32">
        <v>33</v>
      </c>
      <c r="W48" s="43"/>
      <c r="X48" s="98">
        <v>0.31</v>
      </c>
      <c r="Y48" s="90">
        <v>0.00037</v>
      </c>
      <c r="Z48" s="34">
        <f t="shared" si="2"/>
        <v>99279.3905574724</v>
      </c>
      <c r="AA48" s="98">
        <f t="shared" si="3"/>
        <v>36.73337450626479</v>
      </c>
      <c r="AB48" s="99">
        <v>673</v>
      </c>
      <c r="AC48" s="98"/>
      <c r="AD48" s="98"/>
      <c r="AE48" s="98"/>
      <c r="AF48" s="98"/>
      <c r="AG48" s="98">
        <f t="shared" si="0"/>
        <v>6.355E-05</v>
      </c>
      <c r="AH48" s="89">
        <f t="shared" si="1"/>
        <v>0.00043355</v>
      </c>
      <c r="AI48" s="34">
        <f t="shared" si="4"/>
        <v>99252.31760709148</v>
      </c>
      <c r="AJ48" s="98">
        <f t="shared" si="5"/>
        <v>43.03084229855451</v>
      </c>
      <c r="AK48" s="98"/>
      <c r="AL48" s="98"/>
      <c r="AM48" s="98"/>
      <c r="AN48" s="98"/>
      <c r="AO48" s="98"/>
    </row>
    <row r="49" spans="1:41" ht="12.75" customHeight="1">
      <c r="A49" s="8"/>
      <c r="B49" s="32">
        <v>34</v>
      </c>
      <c r="C49" s="43"/>
      <c r="D49" s="34">
        <v>99243</v>
      </c>
      <c r="E49" s="44"/>
      <c r="F49" s="36">
        <v>39</v>
      </c>
      <c r="G49" s="44"/>
      <c r="H49" s="37">
        <v>0.99961</v>
      </c>
      <c r="I49" s="44"/>
      <c r="J49" s="37">
        <v>0.00039</v>
      </c>
      <c r="K49" s="44"/>
      <c r="L49" s="37">
        <v>0.00038</v>
      </c>
      <c r="M49" s="44"/>
      <c r="N49" s="34">
        <v>99223</v>
      </c>
      <c r="O49" s="45"/>
      <c r="P49" s="39">
        <v>5312122</v>
      </c>
      <c r="Q49" s="40"/>
      <c r="R49" s="41">
        <v>53.53</v>
      </c>
      <c r="S49" s="46"/>
      <c r="V49" s="32">
        <v>34</v>
      </c>
      <c r="W49" s="43"/>
      <c r="X49" s="98">
        <v>0.31</v>
      </c>
      <c r="Y49" s="90">
        <v>0.00039</v>
      </c>
      <c r="Z49" s="34">
        <f t="shared" si="2"/>
        <v>99242.65718296614</v>
      </c>
      <c r="AA49" s="98">
        <f t="shared" si="3"/>
        <v>38.70463630135679</v>
      </c>
      <c r="AB49" s="99">
        <v>702</v>
      </c>
      <c r="AC49" s="98"/>
      <c r="AD49" s="98"/>
      <c r="AE49" s="98"/>
      <c r="AF49" s="98"/>
      <c r="AG49" s="98">
        <f t="shared" si="0"/>
        <v>6.355E-05</v>
      </c>
      <c r="AH49" s="89">
        <f t="shared" si="1"/>
        <v>0.00045355</v>
      </c>
      <c r="AI49" s="34">
        <f t="shared" si="4"/>
        <v>99209.28676479292</v>
      </c>
      <c r="AJ49" s="98">
        <f t="shared" si="5"/>
        <v>44.99637201217183</v>
      </c>
      <c r="AK49" s="98"/>
      <c r="AL49" s="98"/>
      <c r="AM49" s="98"/>
      <c r="AN49" s="98"/>
      <c r="AO49" s="98"/>
    </row>
    <row r="50" spans="1:41" ht="12.75" customHeight="1">
      <c r="A50" s="8"/>
      <c r="B50" s="32">
        <v>35</v>
      </c>
      <c r="C50" s="43"/>
      <c r="D50" s="34">
        <v>99204</v>
      </c>
      <c r="E50" s="44"/>
      <c r="F50" s="36">
        <v>41</v>
      </c>
      <c r="G50" s="44"/>
      <c r="H50" s="37">
        <v>0.99959</v>
      </c>
      <c r="I50" s="44"/>
      <c r="J50" s="37">
        <v>0.00041</v>
      </c>
      <c r="K50" s="44"/>
      <c r="L50" s="37">
        <v>0.0004</v>
      </c>
      <c r="M50" s="44"/>
      <c r="N50" s="34">
        <v>99184</v>
      </c>
      <c r="O50" s="45"/>
      <c r="P50" s="39">
        <v>5212898</v>
      </c>
      <c r="Q50" s="40"/>
      <c r="R50" s="41">
        <v>52.55</v>
      </c>
      <c r="S50" s="46"/>
      <c r="V50" s="32">
        <v>35</v>
      </c>
      <c r="W50" s="43"/>
      <c r="X50" s="98">
        <v>0.31</v>
      </c>
      <c r="Y50" s="90">
        <v>0.00041</v>
      </c>
      <c r="Z50" s="34">
        <f t="shared" si="2"/>
        <v>99203.95254666479</v>
      </c>
      <c r="AA50" s="98">
        <f t="shared" si="3"/>
        <v>40.67362054413256</v>
      </c>
      <c r="AB50" s="99">
        <v>726</v>
      </c>
      <c r="AC50" s="98"/>
      <c r="AD50" s="98"/>
      <c r="AE50" s="98"/>
      <c r="AF50" s="98"/>
      <c r="AG50" s="98">
        <f t="shared" si="0"/>
        <v>6.355E-05</v>
      </c>
      <c r="AH50" s="89">
        <f t="shared" si="1"/>
        <v>0.00047355</v>
      </c>
      <c r="AI50" s="34">
        <f t="shared" si="4"/>
        <v>99164.29039278075</v>
      </c>
      <c r="AJ50" s="98">
        <f t="shared" si="5"/>
        <v>46.95924971550132</v>
      </c>
      <c r="AK50" s="98"/>
      <c r="AL50" s="98"/>
      <c r="AM50" s="98"/>
      <c r="AN50" s="98"/>
      <c r="AO50" s="98"/>
    </row>
    <row r="51" spans="1:41" ht="12.75" customHeight="1">
      <c r="A51" s="8"/>
      <c r="B51" s="32">
        <v>36</v>
      </c>
      <c r="C51" s="43"/>
      <c r="D51" s="34">
        <v>99163</v>
      </c>
      <c r="E51" s="44"/>
      <c r="F51" s="36">
        <v>42</v>
      </c>
      <c r="G51" s="44"/>
      <c r="H51" s="37">
        <v>0.99957</v>
      </c>
      <c r="I51" s="44"/>
      <c r="J51" s="37">
        <v>0.00043</v>
      </c>
      <c r="K51" s="44"/>
      <c r="L51" s="37">
        <v>0.00042</v>
      </c>
      <c r="M51" s="44"/>
      <c r="N51" s="34">
        <v>99142</v>
      </c>
      <c r="O51" s="45"/>
      <c r="P51" s="39">
        <v>5113715</v>
      </c>
      <c r="Q51" s="40"/>
      <c r="R51" s="41">
        <v>51.57</v>
      </c>
      <c r="S51" s="46"/>
      <c r="V51" s="32">
        <v>36</v>
      </c>
      <c r="W51" s="43"/>
      <c r="X51" s="98">
        <v>0.31</v>
      </c>
      <c r="Y51" s="90">
        <v>0.00043</v>
      </c>
      <c r="Z51" s="34">
        <f t="shared" si="2"/>
        <v>99163.27892612066</v>
      </c>
      <c r="AA51" s="98">
        <f t="shared" si="3"/>
        <v>42.640209938231884</v>
      </c>
      <c r="AB51" s="99">
        <v>736</v>
      </c>
      <c r="AC51" s="98"/>
      <c r="AD51" s="98"/>
      <c r="AE51" s="98"/>
      <c r="AF51" s="98"/>
      <c r="AG51" s="98">
        <f t="shared" si="0"/>
        <v>6.355E-05</v>
      </c>
      <c r="AH51" s="89">
        <f t="shared" si="1"/>
        <v>0.0004935499999999999</v>
      </c>
      <c r="AI51" s="34">
        <f t="shared" si="4"/>
        <v>99117.33114306525</v>
      </c>
      <c r="AJ51" s="98">
        <f t="shared" si="5"/>
        <v>48.91935878565985</v>
      </c>
      <c r="AK51" s="98"/>
      <c r="AL51" s="98"/>
      <c r="AM51" s="98"/>
      <c r="AN51" s="98"/>
      <c r="AO51" s="98"/>
    </row>
    <row r="52" spans="1:41" ht="12.75" customHeight="1">
      <c r="A52" s="8"/>
      <c r="B52" s="32">
        <v>37</v>
      </c>
      <c r="C52" s="43"/>
      <c r="D52" s="34">
        <v>99121</v>
      </c>
      <c r="E52" s="44"/>
      <c r="F52" s="36">
        <v>45</v>
      </c>
      <c r="G52" s="44"/>
      <c r="H52" s="37">
        <v>0.99954</v>
      </c>
      <c r="I52" s="44"/>
      <c r="J52" s="37">
        <v>0.00046</v>
      </c>
      <c r="K52" s="44"/>
      <c r="L52" s="37">
        <v>0.00044</v>
      </c>
      <c r="M52" s="44"/>
      <c r="N52" s="34">
        <v>99098</v>
      </c>
      <c r="O52" s="45"/>
      <c r="P52" s="39">
        <v>5014573</v>
      </c>
      <c r="Q52" s="40"/>
      <c r="R52" s="41">
        <v>50.59</v>
      </c>
      <c r="S52" s="46"/>
      <c r="V52" s="32">
        <v>37</v>
      </c>
      <c r="W52" s="43"/>
      <c r="X52" s="98">
        <v>0.31</v>
      </c>
      <c r="Y52" s="90">
        <v>0.00046</v>
      </c>
      <c r="Z52" s="34">
        <f t="shared" si="2"/>
        <v>99120.63871618244</v>
      </c>
      <c r="AA52" s="98">
        <f t="shared" si="3"/>
        <v>45.59549380944392</v>
      </c>
      <c r="AB52" s="99">
        <v>738</v>
      </c>
      <c r="AC52" s="98"/>
      <c r="AD52" s="98"/>
      <c r="AE52" s="98"/>
      <c r="AF52" s="98"/>
      <c r="AG52" s="98">
        <f t="shared" si="0"/>
        <v>6.355E-05</v>
      </c>
      <c r="AH52" s="89">
        <f t="shared" si="1"/>
        <v>0.00052355</v>
      </c>
      <c r="AI52" s="34">
        <f t="shared" si="4"/>
        <v>99068.4117842796</v>
      </c>
      <c r="AJ52" s="98">
        <f t="shared" si="5"/>
        <v>51.86726698965958</v>
      </c>
      <c r="AK52" s="98"/>
      <c r="AL52" s="98"/>
      <c r="AM52" s="98"/>
      <c r="AN52" s="98"/>
      <c r="AO52" s="98"/>
    </row>
    <row r="53" spans="1:41" ht="12.75" customHeight="1">
      <c r="A53" s="8"/>
      <c r="B53" s="32">
        <v>38</v>
      </c>
      <c r="C53" s="43"/>
      <c r="D53" s="34">
        <v>99075</v>
      </c>
      <c r="E53" s="44"/>
      <c r="F53" s="36">
        <v>50</v>
      </c>
      <c r="G53" s="44"/>
      <c r="H53" s="37">
        <v>0.9995</v>
      </c>
      <c r="I53" s="44"/>
      <c r="J53" s="37">
        <v>0.0005</v>
      </c>
      <c r="K53" s="44"/>
      <c r="L53" s="37">
        <v>0.00048</v>
      </c>
      <c r="M53" s="44"/>
      <c r="N53" s="34">
        <v>99051</v>
      </c>
      <c r="O53" s="45"/>
      <c r="P53" s="39">
        <v>4915474</v>
      </c>
      <c r="Q53" s="40"/>
      <c r="R53" s="41">
        <v>49.61</v>
      </c>
      <c r="S53" s="46"/>
      <c r="V53" s="32">
        <v>38</v>
      </c>
      <c r="W53" s="43"/>
      <c r="X53" s="98">
        <v>0.31</v>
      </c>
      <c r="Y53" s="90">
        <v>0.0005</v>
      </c>
      <c r="Z53" s="34">
        <f t="shared" si="2"/>
        <v>99075.04322237299</v>
      </c>
      <c r="AA53" s="98">
        <f t="shared" si="3"/>
        <v>49.53752161118649</v>
      </c>
      <c r="AB53" s="99">
        <v>745</v>
      </c>
      <c r="AC53" s="98"/>
      <c r="AD53" s="98"/>
      <c r="AE53" s="98"/>
      <c r="AF53" s="98"/>
      <c r="AG53" s="98">
        <f t="shared" si="0"/>
        <v>6.355E-05</v>
      </c>
      <c r="AH53" s="89">
        <f t="shared" si="1"/>
        <v>0.00056355</v>
      </c>
      <c r="AI53" s="34">
        <f t="shared" si="4"/>
        <v>99016.54451728993</v>
      </c>
      <c r="AJ53" s="98">
        <f t="shared" si="5"/>
        <v>55.80077366271875</v>
      </c>
      <c r="AK53" s="98"/>
      <c r="AL53" s="98"/>
      <c r="AM53" s="98"/>
      <c r="AN53" s="98"/>
      <c r="AO53" s="98"/>
    </row>
    <row r="54" spans="1:41" ht="12.75" customHeight="1">
      <c r="A54" s="8"/>
      <c r="B54" s="32">
        <v>39</v>
      </c>
      <c r="C54" s="43"/>
      <c r="D54" s="34">
        <v>99025</v>
      </c>
      <c r="E54" s="44"/>
      <c r="F54" s="36">
        <v>56</v>
      </c>
      <c r="G54" s="44"/>
      <c r="H54" s="37">
        <v>0.99943</v>
      </c>
      <c r="I54" s="44"/>
      <c r="J54" s="37">
        <v>0.00057</v>
      </c>
      <c r="K54" s="44"/>
      <c r="L54" s="37">
        <v>0.00053</v>
      </c>
      <c r="M54" s="44"/>
      <c r="N54" s="34">
        <v>98998</v>
      </c>
      <c r="O54" s="45"/>
      <c r="P54" s="39">
        <v>4816424</v>
      </c>
      <c r="Q54" s="40"/>
      <c r="R54" s="41">
        <v>48.64</v>
      </c>
      <c r="S54" s="46"/>
      <c r="V54" s="32">
        <v>39</v>
      </c>
      <c r="W54" s="43"/>
      <c r="X54" s="98">
        <v>0.31</v>
      </c>
      <c r="Y54" s="90">
        <v>0.00057</v>
      </c>
      <c r="Z54" s="34">
        <f t="shared" si="2"/>
        <v>99025.5057007618</v>
      </c>
      <c r="AA54" s="98">
        <f t="shared" si="3"/>
        <v>56.444538249434224</v>
      </c>
      <c r="AB54" s="99">
        <v>778</v>
      </c>
      <c r="AC54" s="98"/>
      <c r="AD54" s="98"/>
      <c r="AE54" s="98"/>
      <c r="AF54" s="98"/>
      <c r="AG54" s="98">
        <f t="shared" si="0"/>
        <v>6.355E-05</v>
      </c>
      <c r="AH54" s="89">
        <f t="shared" si="1"/>
        <v>0.00063355</v>
      </c>
      <c r="AI54" s="34">
        <f t="shared" si="4"/>
        <v>98960.74374362722</v>
      </c>
      <c r="AJ54" s="98">
        <f t="shared" si="5"/>
        <v>62.69657919877502</v>
      </c>
      <c r="AK54" s="98"/>
      <c r="AL54" s="98"/>
      <c r="AM54" s="98"/>
      <c r="AN54" s="98"/>
      <c r="AO54" s="98"/>
    </row>
    <row r="55" spans="1:41" ht="12.75" customHeight="1">
      <c r="A55" s="8"/>
      <c r="B55" s="32">
        <v>40</v>
      </c>
      <c r="C55" s="43"/>
      <c r="D55" s="34">
        <v>98969</v>
      </c>
      <c r="E55" s="44"/>
      <c r="F55" s="36">
        <v>62</v>
      </c>
      <c r="G55" s="44"/>
      <c r="H55" s="37">
        <v>0.99937</v>
      </c>
      <c r="I55" s="44"/>
      <c r="J55" s="37">
        <v>0.00063</v>
      </c>
      <c r="K55" s="44"/>
      <c r="L55" s="37">
        <v>0.0006</v>
      </c>
      <c r="M55" s="44"/>
      <c r="N55" s="34">
        <v>98939</v>
      </c>
      <c r="O55" s="45"/>
      <c r="P55" s="39">
        <v>4717426</v>
      </c>
      <c r="Q55" s="40"/>
      <c r="R55" s="41">
        <v>47.67</v>
      </c>
      <c r="S55" s="46"/>
      <c r="V55" s="32">
        <v>40</v>
      </c>
      <c r="W55" s="43"/>
      <c r="X55" s="98">
        <v>0.85</v>
      </c>
      <c r="Y55" s="90">
        <v>0.00063</v>
      </c>
      <c r="Z55" s="34">
        <f t="shared" si="2"/>
        <v>98969.06116251237</v>
      </c>
      <c r="AA55" s="98">
        <f t="shared" si="3"/>
        <v>62.3505085323828</v>
      </c>
      <c r="AB55" s="99">
        <v>798</v>
      </c>
      <c r="AC55" s="98"/>
      <c r="AD55" s="98"/>
      <c r="AE55" s="98"/>
      <c r="AF55" s="98"/>
      <c r="AG55" s="98">
        <f t="shared" si="0"/>
        <v>0.00017424999999999998</v>
      </c>
      <c r="AH55" s="89">
        <f t="shared" si="1"/>
        <v>0.0008042500000000001</v>
      </c>
      <c r="AI55" s="34">
        <f t="shared" si="4"/>
        <v>98898.04716442844</v>
      </c>
      <c r="AJ55" s="98">
        <f t="shared" si="5"/>
        <v>79.53875443199158</v>
      </c>
      <c r="AK55" s="98"/>
      <c r="AL55" s="98"/>
      <c r="AM55" s="98"/>
      <c r="AN55" s="98"/>
      <c r="AO55" s="98"/>
    </row>
    <row r="56" spans="1:41" ht="12.75" customHeight="1">
      <c r="A56" s="8"/>
      <c r="B56" s="32">
        <v>41</v>
      </c>
      <c r="C56" s="43"/>
      <c r="D56" s="34">
        <v>98907</v>
      </c>
      <c r="E56" s="44"/>
      <c r="F56" s="36">
        <v>68</v>
      </c>
      <c r="G56" s="44"/>
      <c r="H56" s="37">
        <v>0.99931</v>
      </c>
      <c r="I56" s="44"/>
      <c r="J56" s="37">
        <v>0.00069</v>
      </c>
      <c r="K56" s="44"/>
      <c r="L56" s="37">
        <v>0.00066</v>
      </c>
      <c r="M56" s="44"/>
      <c r="N56" s="34">
        <v>98873</v>
      </c>
      <c r="O56" s="45"/>
      <c r="P56" s="39">
        <v>4618487</v>
      </c>
      <c r="Q56" s="40"/>
      <c r="R56" s="41">
        <v>46.7</v>
      </c>
      <c r="S56" s="46"/>
      <c r="V56" s="32">
        <v>41</v>
      </c>
      <c r="W56" s="43"/>
      <c r="X56" s="98">
        <v>0.85</v>
      </c>
      <c r="Y56" s="90">
        <v>0.00069</v>
      </c>
      <c r="Z56" s="34">
        <f t="shared" si="2"/>
        <v>98906.71065397999</v>
      </c>
      <c r="AA56" s="98">
        <f t="shared" si="3"/>
        <v>68.24563035124619</v>
      </c>
      <c r="AB56" s="99">
        <v>829</v>
      </c>
      <c r="AC56" s="98"/>
      <c r="AD56" s="98"/>
      <c r="AE56" s="98"/>
      <c r="AF56" s="98"/>
      <c r="AG56" s="98">
        <f t="shared" si="0"/>
        <v>0.00017424999999999998</v>
      </c>
      <c r="AH56" s="89">
        <f t="shared" si="1"/>
        <v>0.00086425</v>
      </c>
      <c r="AI56" s="34">
        <f t="shared" si="4"/>
        <v>98818.50840999644</v>
      </c>
      <c r="AJ56" s="98">
        <f t="shared" si="5"/>
        <v>85.40389589333942</v>
      </c>
      <c r="AK56" s="98"/>
      <c r="AL56" s="98"/>
      <c r="AM56" s="98"/>
      <c r="AN56" s="98"/>
      <c r="AO56" s="98"/>
    </row>
    <row r="57" spans="1:41" ht="12.75" customHeight="1">
      <c r="A57" s="8"/>
      <c r="B57" s="32">
        <v>42</v>
      </c>
      <c r="C57" s="43"/>
      <c r="D57" s="34">
        <v>98839</v>
      </c>
      <c r="E57" s="44"/>
      <c r="F57" s="36">
        <v>73</v>
      </c>
      <c r="G57" s="44"/>
      <c r="H57" s="37">
        <v>0.99926</v>
      </c>
      <c r="I57" s="44"/>
      <c r="J57" s="37">
        <v>0.00074</v>
      </c>
      <c r="K57" s="44"/>
      <c r="L57" s="37">
        <v>0.00071</v>
      </c>
      <c r="M57" s="44"/>
      <c r="N57" s="34">
        <v>98803</v>
      </c>
      <c r="O57" s="45"/>
      <c r="P57" s="39">
        <v>4519614</v>
      </c>
      <c r="Q57" s="40"/>
      <c r="R57" s="41">
        <v>45.73</v>
      </c>
      <c r="S57" s="46"/>
      <c r="V57" s="32">
        <v>42</v>
      </c>
      <c r="W57" s="43"/>
      <c r="X57" s="98">
        <v>0.85</v>
      </c>
      <c r="Y57" s="90">
        <v>0.00074</v>
      </c>
      <c r="Z57" s="34">
        <f t="shared" si="2"/>
        <v>98838.46502362874</v>
      </c>
      <c r="AA57" s="98">
        <f t="shared" si="3"/>
        <v>73.14046411748527</v>
      </c>
      <c r="AB57" s="99">
        <v>851</v>
      </c>
      <c r="AC57" s="98"/>
      <c r="AD57" s="98"/>
      <c r="AE57" s="98"/>
      <c r="AF57" s="98"/>
      <c r="AG57" s="98">
        <f t="shared" si="0"/>
        <v>0.00017424999999999998</v>
      </c>
      <c r="AH57" s="89">
        <f t="shared" si="1"/>
        <v>0.0009142499999999999</v>
      </c>
      <c r="AI57" s="34">
        <f t="shared" si="4"/>
        <v>98733.1045141031</v>
      </c>
      <c r="AJ57" s="98">
        <f t="shared" si="5"/>
        <v>90.26674080201876</v>
      </c>
      <c r="AK57" s="98"/>
      <c r="AL57" s="98"/>
      <c r="AM57" s="98"/>
      <c r="AN57" s="98"/>
      <c r="AO57" s="98"/>
    </row>
    <row r="58" spans="1:41" ht="12.75" customHeight="1">
      <c r="A58" s="8"/>
      <c r="B58" s="32">
        <v>43</v>
      </c>
      <c r="C58" s="43"/>
      <c r="D58" s="34">
        <v>98766</v>
      </c>
      <c r="E58" s="44"/>
      <c r="F58" s="36">
        <v>79</v>
      </c>
      <c r="G58" s="44"/>
      <c r="H58" s="37">
        <v>0.9992</v>
      </c>
      <c r="I58" s="44"/>
      <c r="J58" s="37">
        <v>0.0008</v>
      </c>
      <c r="K58" s="44"/>
      <c r="L58" s="37">
        <v>0.00077</v>
      </c>
      <c r="M58" s="44"/>
      <c r="N58" s="34">
        <v>98727</v>
      </c>
      <c r="O58" s="45"/>
      <c r="P58" s="39">
        <v>4420811</v>
      </c>
      <c r="Q58" s="40"/>
      <c r="R58" s="41">
        <v>44.76</v>
      </c>
      <c r="S58" s="46"/>
      <c r="V58" s="32">
        <v>43</v>
      </c>
      <c r="W58" s="43"/>
      <c r="X58" s="98">
        <v>0.85</v>
      </c>
      <c r="Y58" s="90">
        <v>0.0008</v>
      </c>
      <c r="Z58" s="34">
        <f t="shared" si="2"/>
        <v>98765.32455951125</v>
      </c>
      <c r="AA58" s="98">
        <f t="shared" si="3"/>
        <v>79.012259647609</v>
      </c>
      <c r="AB58" s="99">
        <v>892</v>
      </c>
      <c r="AC58" s="98"/>
      <c r="AD58" s="98"/>
      <c r="AE58" s="98"/>
      <c r="AF58" s="98"/>
      <c r="AG58" s="98">
        <f t="shared" si="0"/>
        <v>0.00017424999999999998</v>
      </c>
      <c r="AH58" s="89">
        <f t="shared" si="1"/>
        <v>0.0009742500000000001</v>
      </c>
      <c r="AI58" s="34">
        <f t="shared" si="4"/>
        <v>98642.83777330109</v>
      </c>
      <c r="AJ58" s="98">
        <f t="shared" si="5"/>
        <v>96.1027847006386</v>
      </c>
      <c r="AK58" s="98"/>
      <c r="AL58" s="98"/>
      <c r="AM58" s="98"/>
      <c r="AN58" s="98"/>
      <c r="AO58" s="98"/>
    </row>
    <row r="59" spans="1:41" ht="12.75" customHeight="1">
      <c r="A59" s="8"/>
      <c r="B59" s="32">
        <v>44</v>
      </c>
      <c r="C59" s="43"/>
      <c r="D59" s="34">
        <v>98687</v>
      </c>
      <c r="E59" s="44"/>
      <c r="F59" s="36">
        <v>85</v>
      </c>
      <c r="G59" s="44"/>
      <c r="H59" s="37">
        <v>0.99913</v>
      </c>
      <c r="I59" s="44"/>
      <c r="J59" s="37">
        <v>0.00087</v>
      </c>
      <c r="K59" s="44"/>
      <c r="L59" s="37">
        <v>0.00083</v>
      </c>
      <c r="M59" s="44"/>
      <c r="N59" s="34">
        <v>98645</v>
      </c>
      <c r="O59" s="45"/>
      <c r="P59" s="39">
        <v>4322084</v>
      </c>
      <c r="Q59" s="40"/>
      <c r="R59" s="41">
        <v>43.8</v>
      </c>
      <c r="S59" s="46"/>
      <c r="V59" s="32">
        <v>44</v>
      </c>
      <c r="W59" s="43"/>
      <c r="X59" s="98">
        <v>0.85</v>
      </c>
      <c r="Y59" s="90">
        <v>0.00087</v>
      </c>
      <c r="Z59" s="34">
        <f t="shared" si="2"/>
        <v>98686.31229986364</v>
      </c>
      <c r="AA59" s="98">
        <f t="shared" si="3"/>
        <v>85.85709170088137</v>
      </c>
      <c r="AB59" s="99">
        <v>931</v>
      </c>
      <c r="AC59" s="98"/>
      <c r="AD59" s="98"/>
      <c r="AE59" s="98"/>
      <c r="AF59" s="98"/>
      <c r="AG59" s="98">
        <f t="shared" si="0"/>
        <v>0.00017424999999999998</v>
      </c>
      <c r="AH59" s="89">
        <f t="shared" si="1"/>
        <v>0.00104425</v>
      </c>
      <c r="AI59" s="34">
        <f t="shared" si="4"/>
        <v>98546.73498860045</v>
      </c>
      <c r="AJ59" s="98">
        <f t="shared" si="5"/>
        <v>102.90742801184602</v>
      </c>
      <c r="AK59" s="98"/>
      <c r="AL59" s="98"/>
      <c r="AM59" s="98"/>
      <c r="AN59" s="98"/>
      <c r="AO59" s="98"/>
    </row>
    <row r="60" spans="1:41" ht="12.75" customHeight="1">
      <c r="A60" s="8"/>
      <c r="B60" s="32">
        <v>45</v>
      </c>
      <c r="C60" s="43"/>
      <c r="D60" s="34">
        <v>98602</v>
      </c>
      <c r="E60" s="44"/>
      <c r="F60" s="36">
        <v>94</v>
      </c>
      <c r="G60" s="44"/>
      <c r="H60" s="37">
        <v>0.99905</v>
      </c>
      <c r="I60" s="44"/>
      <c r="J60" s="37">
        <v>0.00095</v>
      </c>
      <c r="K60" s="44"/>
      <c r="L60" s="37">
        <v>0.0009</v>
      </c>
      <c r="M60" s="44"/>
      <c r="N60" s="34">
        <v>98556</v>
      </c>
      <c r="O60" s="45"/>
      <c r="P60" s="39">
        <v>4223438</v>
      </c>
      <c r="Q60" s="40"/>
      <c r="R60" s="41">
        <v>42.83</v>
      </c>
      <c r="S60" s="46"/>
      <c r="V60" s="32">
        <v>45</v>
      </c>
      <c r="W60" s="43"/>
      <c r="X60" s="98">
        <v>0.85</v>
      </c>
      <c r="Y60" s="90">
        <v>0.00095</v>
      </c>
      <c r="Z60" s="34">
        <f t="shared" si="2"/>
        <v>98600.45520816276</v>
      </c>
      <c r="AA60" s="98">
        <f t="shared" si="3"/>
        <v>93.67043244775462</v>
      </c>
      <c r="AB60" s="99">
        <v>981</v>
      </c>
      <c r="AC60" s="98"/>
      <c r="AD60" s="98"/>
      <c r="AE60" s="98"/>
      <c r="AF60" s="98"/>
      <c r="AG60" s="98">
        <f t="shared" si="0"/>
        <v>0.00017424999999999998</v>
      </c>
      <c r="AH60" s="89">
        <f t="shared" si="1"/>
        <v>0.00112425</v>
      </c>
      <c r="AI60" s="34">
        <f t="shared" si="4"/>
        <v>98443.8275605886</v>
      </c>
      <c r="AJ60" s="98">
        <f t="shared" si="5"/>
        <v>110.67547313499173</v>
      </c>
      <c r="AK60" s="98"/>
      <c r="AL60" s="98"/>
      <c r="AM60" s="98"/>
      <c r="AN60" s="98"/>
      <c r="AO60" s="98"/>
    </row>
    <row r="61" spans="1:41" ht="12.75" customHeight="1">
      <c r="A61" s="8"/>
      <c r="B61" s="32">
        <v>46</v>
      </c>
      <c r="C61" s="43"/>
      <c r="D61" s="34">
        <v>98509</v>
      </c>
      <c r="E61" s="44"/>
      <c r="F61" s="36">
        <v>104</v>
      </c>
      <c r="G61" s="44"/>
      <c r="H61" s="37">
        <v>0.99895</v>
      </c>
      <c r="I61" s="44"/>
      <c r="J61" s="37">
        <v>0.00105</v>
      </c>
      <c r="K61" s="44"/>
      <c r="L61" s="37">
        <v>0.001</v>
      </c>
      <c r="M61" s="44"/>
      <c r="N61" s="34">
        <v>98458</v>
      </c>
      <c r="O61" s="45"/>
      <c r="P61" s="39">
        <v>4124882</v>
      </c>
      <c r="Q61" s="40"/>
      <c r="R61" s="41">
        <v>41.87</v>
      </c>
      <c r="S61" s="46"/>
      <c r="V61" s="32">
        <v>46</v>
      </c>
      <c r="W61" s="43"/>
      <c r="X61" s="98">
        <v>0.85</v>
      </c>
      <c r="Y61" s="90">
        <v>0.00105</v>
      </c>
      <c r="Z61" s="34">
        <f t="shared" si="2"/>
        <v>98506.784775715</v>
      </c>
      <c r="AA61" s="98">
        <f t="shared" si="3"/>
        <v>103.43212401450074</v>
      </c>
      <c r="AB61" s="99">
        <v>1002</v>
      </c>
      <c r="AC61" s="98"/>
      <c r="AD61" s="98"/>
      <c r="AE61" s="98"/>
      <c r="AF61" s="98"/>
      <c r="AG61" s="98">
        <f t="shared" si="0"/>
        <v>0.00017424999999999998</v>
      </c>
      <c r="AH61" s="89">
        <f t="shared" si="1"/>
        <v>0.0012242499999999999</v>
      </c>
      <c r="AI61" s="34">
        <f t="shared" si="4"/>
        <v>98333.1520874536</v>
      </c>
      <c r="AJ61" s="98">
        <f t="shared" si="5"/>
        <v>120.38436144306506</v>
      </c>
      <c r="AK61" s="98"/>
      <c r="AL61" s="98"/>
      <c r="AM61" s="98"/>
      <c r="AN61" s="98"/>
      <c r="AO61" s="98"/>
    </row>
    <row r="62" spans="1:41" ht="12.75" customHeight="1">
      <c r="A62" s="8"/>
      <c r="B62" s="32">
        <v>47</v>
      </c>
      <c r="C62" s="43"/>
      <c r="D62" s="34">
        <v>98405</v>
      </c>
      <c r="E62" s="44"/>
      <c r="F62" s="36">
        <v>114</v>
      </c>
      <c r="G62" s="44"/>
      <c r="H62" s="37">
        <v>0.99884</v>
      </c>
      <c r="I62" s="44"/>
      <c r="J62" s="37">
        <v>0.00116</v>
      </c>
      <c r="K62" s="44"/>
      <c r="L62" s="37">
        <v>0.00111</v>
      </c>
      <c r="M62" s="44"/>
      <c r="N62" s="34">
        <v>98349</v>
      </c>
      <c r="O62" s="45"/>
      <c r="P62" s="39">
        <v>4026425</v>
      </c>
      <c r="Q62" s="40"/>
      <c r="R62" s="41">
        <v>40.92</v>
      </c>
      <c r="S62" s="46"/>
      <c r="V62" s="32">
        <v>47</v>
      </c>
      <c r="W62" s="43"/>
      <c r="X62" s="98">
        <v>0.85</v>
      </c>
      <c r="Y62" s="90">
        <v>0.00116</v>
      </c>
      <c r="Z62" s="34">
        <f t="shared" si="2"/>
        <v>98403.3526517005</v>
      </c>
      <c r="AA62" s="98">
        <f t="shared" si="3"/>
        <v>114.14788907597257</v>
      </c>
      <c r="AB62" s="99">
        <v>980</v>
      </c>
      <c r="AC62" s="98"/>
      <c r="AD62" s="98"/>
      <c r="AE62" s="98"/>
      <c r="AF62" s="98"/>
      <c r="AG62" s="98">
        <f t="shared" si="0"/>
        <v>0.00017424999999999998</v>
      </c>
      <c r="AH62" s="89">
        <f t="shared" si="1"/>
        <v>0.00133425</v>
      </c>
      <c r="AI62" s="34">
        <f t="shared" si="4"/>
        <v>98212.76772601054</v>
      </c>
      <c r="AJ62" s="98">
        <f t="shared" si="5"/>
        <v>131.04038533842956</v>
      </c>
      <c r="AK62" s="98"/>
      <c r="AL62" s="98"/>
      <c r="AM62" s="98"/>
      <c r="AN62" s="98"/>
      <c r="AO62" s="98"/>
    </row>
    <row r="63" spans="1:41" ht="12.75" customHeight="1">
      <c r="A63" s="8"/>
      <c r="B63" s="32">
        <v>48</v>
      </c>
      <c r="C63" s="43"/>
      <c r="D63" s="34">
        <v>98291</v>
      </c>
      <c r="E63" s="44"/>
      <c r="F63" s="36">
        <v>124</v>
      </c>
      <c r="G63" s="44"/>
      <c r="H63" s="37">
        <v>0.99874</v>
      </c>
      <c r="I63" s="44"/>
      <c r="J63" s="37">
        <v>0.00126</v>
      </c>
      <c r="K63" s="44"/>
      <c r="L63" s="37">
        <v>0.00121</v>
      </c>
      <c r="M63" s="44"/>
      <c r="N63" s="34">
        <v>98230</v>
      </c>
      <c r="O63" s="45"/>
      <c r="P63" s="39">
        <v>3928076</v>
      </c>
      <c r="Q63" s="40"/>
      <c r="R63" s="41">
        <v>39.96</v>
      </c>
      <c r="S63" s="46"/>
      <c r="V63" s="32">
        <v>48</v>
      </c>
      <c r="W63" s="43"/>
      <c r="X63" s="98">
        <v>0.85</v>
      </c>
      <c r="Y63" s="90">
        <v>0.00126</v>
      </c>
      <c r="Z63" s="34">
        <f t="shared" si="2"/>
        <v>98289.20476262452</v>
      </c>
      <c r="AA63" s="98">
        <f t="shared" si="3"/>
        <v>123.84439800090689</v>
      </c>
      <c r="AB63" s="99">
        <v>956</v>
      </c>
      <c r="AC63" s="98"/>
      <c r="AD63" s="98"/>
      <c r="AE63" s="98"/>
      <c r="AF63" s="98"/>
      <c r="AG63" s="98">
        <f t="shared" si="0"/>
        <v>0.00017424999999999998</v>
      </c>
      <c r="AH63" s="89">
        <f t="shared" si="1"/>
        <v>0.00143425</v>
      </c>
      <c r="AI63" s="34">
        <f t="shared" si="4"/>
        <v>98081.7273406721</v>
      </c>
      <c r="AJ63" s="98">
        <f t="shared" si="5"/>
        <v>140.67371743835898</v>
      </c>
      <c r="AK63" s="98"/>
      <c r="AL63" s="98"/>
      <c r="AM63" s="98"/>
      <c r="AN63" s="98"/>
      <c r="AO63" s="98"/>
    </row>
    <row r="64" spans="1:41" ht="14.25" customHeight="1" thickBot="1">
      <c r="A64" s="8"/>
      <c r="B64" s="48">
        <v>49</v>
      </c>
      <c r="C64" s="49"/>
      <c r="D64" s="50">
        <v>98167</v>
      </c>
      <c r="E64" s="51"/>
      <c r="F64" s="52">
        <v>134</v>
      </c>
      <c r="G64" s="51"/>
      <c r="H64" s="53">
        <v>0.99864</v>
      </c>
      <c r="I64" s="51"/>
      <c r="J64" s="53">
        <v>0.00136</v>
      </c>
      <c r="K64" s="51"/>
      <c r="L64" s="53">
        <v>0.00131</v>
      </c>
      <c r="M64" s="51"/>
      <c r="N64" s="50">
        <v>98101</v>
      </c>
      <c r="O64" s="54"/>
      <c r="P64" s="55">
        <v>3829846</v>
      </c>
      <c r="Q64" s="56"/>
      <c r="R64" s="57">
        <v>39.01</v>
      </c>
      <c r="S64" s="58"/>
      <c r="V64" s="48">
        <v>49</v>
      </c>
      <c r="W64" s="49"/>
      <c r="X64" s="98">
        <v>0.85</v>
      </c>
      <c r="Y64" s="91">
        <v>0.00136</v>
      </c>
      <c r="Z64" s="34">
        <f t="shared" si="2"/>
        <v>98165.36036462362</v>
      </c>
      <c r="AA64" s="98">
        <f t="shared" si="3"/>
        <v>133.50489009588813</v>
      </c>
      <c r="AB64" s="99">
        <v>927</v>
      </c>
      <c r="AC64" s="98"/>
      <c r="AD64" s="98"/>
      <c r="AE64" s="98"/>
      <c r="AF64" s="98"/>
      <c r="AG64" s="98">
        <f t="shared" si="0"/>
        <v>0.00017424999999999998</v>
      </c>
      <c r="AH64" s="89">
        <f t="shared" si="1"/>
        <v>0.00153425</v>
      </c>
      <c r="AI64" s="34">
        <f t="shared" si="4"/>
        <v>97941.05362323375</v>
      </c>
      <c r="AJ64" s="98">
        <f t="shared" si="5"/>
        <v>150.26606152144637</v>
      </c>
      <c r="AK64" s="98"/>
      <c r="AL64" s="98"/>
      <c r="AM64" s="98"/>
      <c r="AN64" s="98"/>
      <c r="AO64" s="98"/>
    </row>
    <row r="65" spans="1:41" ht="12.75" customHeight="1">
      <c r="A65" s="8"/>
      <c r="B65" s="59">
        <v>50</v>
      </c>
      <c r="C65" s="60"/>
      <c r="D65" s="61">
        <v>98034</v>
      </c>
      <c r="E65" s="62"/>
      <c r="F65" s="61">
        <v>145</v>
      </c>
      <c r="G65" s="63"/>
      <c r="H65" s="64">
        <v>0.99852</v>
      </c>
      <c r="I65" s="63"/>
      <c r="J65" s="64">
        <v>0.00148</v>
      </c>
      <c r="K65" s="63"/>
      <c r="L65" s="64">
        <v>0.00142</v>
      </c>
      <c r="M65" s="63"/>
      <c r="N65" s="65">
        <v>97962</v>
      </c>
      <c r="O65" s="66"/>
      <c r="P65" s="65">
        <v>3731745</v>
      </c>
      <c r="Q65" s="40"/>
      <c r="R65" s="67">
        <v>38.07</v>
      </c>
      <c r="S65" s="68"/>
      <c r="V65" s="59">
        <v>50</v>
      </c>
      <c r="W65" s="60"/>
      <c r="X65" s="98">
        <v>2</v>
      </c>
      <c r="Y65" s="92">
        <v>0.00148</v>
      </c>
      <c r="Z65" s="34">
        <f t="shared" si="2"/>
        <v>98031.85547452772</v>
      </c>
      <c r="AA65" s="98">
        <f t="shared" si="3"/>
        <v>145.08714610230103</v>
      </c>
      <c r="AB65" s="99">
        <v>914</v>
      </c>
      <c r="AC65" s="98"/>
      <c r="AD65" s="98"/>
      <c r="AE65" s="98"/>
      <c r="AF65" s="98"/>
      <c r="AG65" s="98">
        <f t="shared" si="0"/>
        <v>0.00041</v>
      </c>
      <c r="AH65" s="89">
        <f t="shared" si="1"/>
        <v>0.00189</v>
      </c>
      <c r="AI65" s="34">
        <f t="shared" si="4"/>
        <v>97790.7875617123</v>
      </c>
      <c r="AJ65" s="98">
        <f t="shared" si="5"/>
        <v>184.82458849163626</v>
      </c>
      <c r="AK65" s="98"/>
      <c r="AL65" s="98"/>
      <c r="AM65" s="98"/>
      <c r="AN65" s="98"/>
      <c r="AO65" s="98"/>
    </row>
    <row r="66" spans="1:41" ht="12.75" customHeight="1">
      <c r="A66" s="8"/>
      <c r="B66" s="59">
        <v>51</v>
      </c>
      <c r="C66" s="69"/>
      <c r="D66" s="61">
        <v>97889</v>
      </c>
      <c r="E66" s="63"/>
      <c r="F66" s="61">
        <v>159</v>
      </c>
      <c r="G66" s="63"/>
      <c r="H66" s="64">
        <v>0.99838</v>
      </c>
      <c r="I66" s="63"/>
      <c r="J66" s="64">
        <v>0.00162</v>
      </c>
      <c r="K66" s="63"/>
      <c r="L66" s="64">
        <v>0.00155</v>
      </c>
      <c r="M66" s="63"/>
      <c r="N66" s="65">
        <v>97811</v>
      </c>
      <c r="O66" s="70"/>
      <c r="P66" s="65">
        <v>3633783</v>
      </c>
      <c r="Q66" s="40"/>
      <c r="R66" s="67">
        <v>37.12</v>
      </c>
      <c r="S66" s="71"/>
      <c r="V66" s="59">
        <v>51</v>
      </c>
      <c r="W66" s="69"/>
      <c r="X66" s="98">
        <v>2</v>
      </c>
      <c r="Y66" s="92">
        <v>0.00162</v>
      </c>
      <c r="Z66" s="34">
        <f t="shared" si="2"/>
        <v>97886.76832842542</v>
      </c>
      <c r="AA66" s="98">
        <f t="shared" si="3"/>
        <v>158.57656469204917</v>
      </c>
      <c r="AB66" s="99">
        <v>894</v>
      </c>
      <c r="AC66" s="98"/>
      <c r="AD66" s="98"/>
      <c r="AE66" s="98"/>
      <c r="AF66" s="98"/>
      <c r="AG66" s="98">
        <f t="shared" si="0"/>
        <v>0.00041</v>
      </c>
      <c r="AH66" s="89">
        <f t="shared" si="1"/>
        <v>0.0020299999999999997</v>
      </c>
      <c r="AI66" s="34">
        <f t="shared" si="4"/>
        <v>97605.96297322067</v>
      </c>
      <c r="AJ66" s="98">
        <f t="shared" si="5"/>
        <v>198.1401048356379</v>
      </c>
      <c r="AK66" s="98"/>
      <c r="AL66" s="98"/>
      <c r="AM66" s="98"/>
      <c r="AN66" s="98"/>
      <c r="AO66" s="98"/>
    </row>
    <row r="67" spans="1:41" ht="12.75" customHeight="1">
      <c r="A67" s="8"/>
      <c r="B67" s="59">
        <v>52</v>
      </c>
      <c r="C67" s="69"/>
      <c r="D67" s="61">
        <v>97730</v>
      </c>
      <c r="E67" s="63"/>
      <c r="F67" s="61">
        <v>174</v>
      </c>
      <c r="G67" s="63"/>
      <c r="H67" s="64">
        <v>0.99822</v>
      </c>
      <c r="I67" s="63"/>
      <c r="J67" s="64">
        <v>0.00178</v>
      </c>
      <c r="K67" s="63"/>
      <c r="L67" s="64">
        <v>0.0017</v>
      </c>
      <c r="M67" s="63"/>
      <c r="N67" s="65">
        <v>97645</v>
      </c>
      <c r="O67" s="70"/>
      <c r="P67" s="65">
        <v>3535972</v>
      </c>
      <c r="Q67" s="40"/>
      <c r="R67" s="67">
        <v>36.18</v>
      </c>
      <c r="S67" s="71"/>
      <c r="V67" s="59">
        <v>52</v>
      </c>
      <c r="W67" s="69"/>
      <c r="X67" s="98">
        <v>2</v>
      </c>
      <c r="Y67" s="92">
        <v>0.00178</v>
      </c>
      <c r="Z67" s="34">
        <f t="shared" si="2"/>
        <v>97728.19176373337</v>
      </c>
      <c r="AA67" s="98">
        <f t="shared" si="3"/>
        <v>173.95618133944538</v>
      </c>
      <c r="AB67" s="99">
        <v>891</v>
      </c>
      <c r="AC67" s="98"/>
      <c r="AD67" s="98"/>
      <c r="AE67" s="98"/>
      <c r="AF67" s="98"/>
      <c r="AG67" s="98">
        <f t="shared" si="0"/>
        <v>0.00041</v>
      </c>
      <c r="AH67" s="89">
        <f t="shared" si="1"/>
        <v>0.00219</v>
      </c>
      <c r="AI67" s="34">
        <f t="shared" si="4"/>
        <v>97407.82286838503</v>
      </c>
      <c r="AJ67" s="98">
        <f t="shared" si="5"/>
        <v>213.32313208176322</v>
      </c>
      <c r="AK67" s="98"/>
      <c r="AL67" s="98"/>
      <c r="AM67" s="98"/>
      <c r="AN67" s="98"/>
      <c r="AO67" s="98"/>
    </row>
    <row r="68" spans="1:41" ht="12.75" customHeight="1">
      <c r="A68" s="8"/>
      <c r="B68" s="59">
        <v>53</v>
      </c>
      <c r="C68" s="69"/>
      <c r="D68" s="61">
        <v>97557</v>
      </c>
      <c r="E68" s="63"/>
      <c r="F68" s="61">
        <v>189</v>
      </c>
      <c r="G68" s="63"/>
      <c r="H68" s="64">
        <v>0.99807</v>
      </c>
      <c r="I68" s="63"/>
      <c r="J68" s="64">
        <v>0.00193</v>
      </c>
      <c r="K68" s="63"/>
      <c r="L68" s="64">
        <v>0.00186</v>
      </c>
      <c r="M68" s="63"/>
      <c r="N68" s="65">
        <v>97463</v>
      </c>
      <c r="O68" s="70"/>
      <c r="P68" s="65">
        <v>3438327</v>
      </c>
      <c r="Q68" s="40"/>
      <c r="R68" s="67">
        <v>35.24</v>
      </c>
      <c r="S68" s="71"/>
      <c r="V68" s="59">
        <v>53</v>
      </c>
      <c r="W68" s="69"/>
      <c r="X68" s="98">
        <v>2</v>
      </c>
      <c r="Y68" s="92">
        <v>0.00193</v>
      </c>
      <c r="Z68" s="34">
        <f t="shared" si="2"/>
        <v>97554.23558239393</v>
      </c>
      <c r="AA68" s="98">
        <f t="shared" si="3"/>
        <v>188.2796746740203</v>
      </c>
      <c r="AB68" s="99">
        <v>699</v>
      </c>
      <c r="AC68" s="98"/>
      <c r="AD68" s="98"/>
      <c r="AE68" s="98"/>
      <c r="AF68" s="98"/>
      <c r="AG68" s="98">
        <f t="shared" si="0"/>
        <v>0.00041</v>
      </c>
      <c r="AH68" s="89">
        <f t="shared" si="1"/>
        <v>0.00234</v>
      </c>
      <c r="AI68" s="34">
        <f t="shared" si="4"/>
        <v>97194.49973630327</v>
      </c>
      <c r="AJ68" s="98">
        <f t="shared" si="5"/>
        <v>227.43512938294967</v>
      </c>
      <c r="AK68" s="98"/>
      <c r="AL68" s="98"/>
      <c r="AM68" s="98"/>
      <c r="AN68" s="98"/>
      <c r="AO68" s="98"/>
    </row>
    <row r="69" spans="1:41" ht="12.75" customHeight="1">
      <c r="A69" s="8"/>
      <c r="B69" s="59">
        <v>54</v>
      </c>
      <c r="C69" s="69"/>
      <c r="D69" s="61">
        <v>97368</v>
      </c>
      <c r="E69" s="63"/>
      <c r="F69" s="61">
        <v>202</v>
      </c>
      <c r="G69" s="63"/>
      <c r="H69" s="64">
        <v>0.99792</v>
      </c>
      <c r="I69" s="63"/>
      <c r="J69" s="64">
        <v>0.00208</v>
      </c>
      <c r="K69" s="63"/>
      <c r="L69" s="64">
        <v>0.00201</v>
      </c>
      <c r="M69" s="63"/>
      <c r="N69" s="65">
        <v>97268</v>
      </c>
      <c r="O69" s="70"/>
      <c r="P69" s="65">
        <v>3340864</v>
      </c>
      <c r="Q69" s="40"/>
      <c r="R69" s="67">
        <v>34.31</v>
      </c>
      <c r="S69" s="71"/>
      <c r="V69" s="59">
        <v>54</v>
      </c>
      <c r="W69" s="69"/>
      <c r="X69" s="98">
        <v>2</v>
      </c>
      <c r="Y69" s="92">
        <v>0.00208</v>
      </c>
      <c r="Z69" s="34">
        <f t="shared" si="2"/>
        <v>97365.95590771991</v>
      </c>
      <c r="AA69" s="98">
        <f t="shared" si="3"/>
        <v>202.5211882880574</v>
      </c>
      <c r="AB69" s="99">
        <v>861</v>
      </c>
      <c r="AC69" s="98"/>
      <c r="AD69" s="98"/>
      <c r="AE69" s="98"/>
      <c r="AF69" s="98"/>
      <c r="AG69" s="98">
        <f t="shared" si="0"/>
        <v>0.00041</v>
      </c>
      <c r="AH69" s="89">
        <f t="shared" si="1"/>
        <v>0.00249</v>
      </c>
      <c r="AI69" s="34">
        <f t="shared" si="4"/>
        <v>96967.06460692032</v>
      </c>
      <c r="AJ69" s="98">
        <f t="shared" si="5"/>
        <v>241.4479908712316</v>
      </c>
      <c r="AK69" s="98"/>
      <c r="AL69" s="98"/>
      <c r="AM69" s="98"/>
      <c r="AN69" s="98"/>
      <c r="AO69" s="98"/>
    </row>
    <row r="70" spans="1:41" ht="12.75" customHeight="1">
      <c r="A70" s="8"/>
      <c r="B70" s="59">
        <v>55</v>
      </c>
      <c r="C70" s="69"/>
      <c r="D70" s="61">
        <v>97166</v>
      </c>
      <c r="E70" s="63"/>
      <c r="F70" s="61">
        <v>215</v>
      </c>
      <c r="G70" s="63"/>
      <c r="H70" s="64">
        <v>0.99779</v>
      </c>
      <c r="I70" s="63"/>
      <c r="J70" s="64">
        <v>0.00221</v>
      </c>
      <c r="K70" s="63"/>
      <c r="L70" s="64">
        <v>0.00215</v>
      </c>
      <c r="M70" s="63"/>
      <c r="N70" s="65">
        <v>97060</v>
      </c>
      <c r="O70" s="70"/>
      <c r="P70" s="65">
        <v>3243596</v>
      </c>
      <c r="Q70" s="40"/>
      <c r="R70" s="67">
        <v>33.38</v>
      </c>
      <c r="S70" s="71"/>
      <c r="V70" s="59">
        <v>55</v>
      </c>
      <c r="W70" s="69"/>
      <c r="X70" s="98">
        <v>2</v>
      </c>
      <c r="Y70" s="92">
        <v>0.00221</v>
      </c>
      <c r="Z70" s="34">
        <f t="shared" si="2"/>
        <v>97163.43471943185</v>
      </c>
      <c r="AA70" s="98">
        <f t="shared" si="3"/>
        <v>214.73119072994442</v>
      </c>
      <c r="AB70" s="99">
        <v>806</v>
      </c>
      <c r="AC70" s="98"/>
      <c r="AD70" s="98"/>
      <c r="AE70" s="98"/>
      <c r="AF70" s="98"/>
      <c r="AG70" s="98">
        <f t="shared" si="0"/>
        <v>0.00041</v>
      </c>
      <c r="AH70" s="89">
        <f t="shared" si="1"/>
        <v>0.00262</v>
      </c>
      <c r="AI70" s="34">
        <f t="shared" si="4"/>
        <v>96725.61661604908</v>
      </c>
      <c r="AJ70" s="98">
        <f t="shared" si="5"/>
        <v>253.4211155340486</v>
      </c>
      <c r="AK70" s="98"/>
      <c r="AL70" s="98"/>
      <c r="AM70" s="98"/>
      <c r="AN70" s="98"/>
      <c r="AO70" s="98"/>
    </row>
    <row r="71" spans="1:41" ht="12.75" customHeight="1">
      <c r="A71" s="8"/>
      <c r="B71" s="59">
        <v>56</v>
      </c>
      <c r="C71" s="69"/>
      <c r="D71" s="61">
        <v>96951</v>
      </c>
      <c r="E71" s="63"/>
      <c r="F71" s="61">
        <v>226</v>
      </c>
      <c r="G71" s="63"/>
      <c r="H71" s="64">
        <v>0.99767</v>
      </c>
      <c r="I71" s="63"/>
      <c r="J71" s="64">
        <v>0.00233</v>
      </c>
      <c r="K71" s="63"/>
      <c r="L71" s="64">
        <v>0.00227</v>
      </c>
      <c r="M71" s="63"/>
      <c r="N71" s="65">
        <v>96839</v>
      </c>
      <c r="O71" s="70"/>
      <c r="P71" s="65">
        <v>3146536</v>
      </c>
      <c r="Q71" s="40"/>
      <c r="R71" s="67">
        <v>32.45</v>
      </c>
      <c r="S71" s="71"/>
      <c r="V71" s="59">
        <v>56</v>
      </c>
      <c r="W71" s="69"/>
      <c r="X71" s="98">
        <v>2</v>
      </c>
      <c r="Y71" s="92">
        <v>0.00233</v>
      </c>
      <c r="Z71" s="34">
        <f t="shared" si="2"/>
        <v>96948.70352870191</v>
      </c>
      <c r="AA71" s="98">
        <f t="shared" si="3"/>
        <v>225.89047922187547</v>
      </c>
      <c r="AB71" s="99">
        <v>787</v>
      </c>
      <c r="AC71" s="98"/>
      <c r="AD71" s="98"/>
      <c r="AE71" s="98"/>
      <c r="AF71" s="98"/>
      <c r="AG71" s="98">
        <f t="shared" si="0"/>
        <v>0.00041</v>
      </c>
      <c r="AH71" s="89">
        <f t="shared" si="1"/>
        <v>0.0027400000000000002</v>
      </c>
      <c r="AI71" s="34">
        <f t="shared" si="4"/>
        <v>96472.19550051504</v>
      </c>
      <c r="AJ71" s="98">
        <f t="shared" si="5"/>
        <v>264.33381567141123</v>
      </c>
      <c r="AK71" s="98"/>
      <c r="AL71" s="98"/>
      <c r="AM71" s="98"/>
      <c r="AN71" s="98"/>
      <c r="AO71" s="98"/>
    </row>
    <row r="72" spans="1:41" ht="12.75" customHeight="1">
      <c r="A72" s="8"/>
      <c r="B72" s="59">
        <v>57</v>
      </c>
      <c r="C72" s="69"/>
      <c r="D72" s="61">
        <v>96726</v>
      </c>
      <c r="E72" s="63"/>
      <c r="F72" s="61">
        <v>237</v>
      </c>
      <c r="G72" s="63"/>
      <c r="H72" s="64">
        <v>0.99755</v>
      </c>
      <c r="I72" s="63"/>
      <c r="J72" s="64">
        <v>0.00245</v>
      </c>
      <c r="K72" s="63"/>
      <c r="L72" s="64">
        <v>0.00239</v>
      </c>
      <c r="M72" s="63"/>
      <c r="N72" s="65">
        <v>96608</v>
      </c>
      <c r="O72" s="70"/>
      <c r="P72" s="65">
        <v>3049697</v>
      </c>
      <c r="Q72" s="40"/>
      <c r="R72" s="67">
        <v>31.53</v>
      </c>
      <c r="S72" s="71"/>
      <c r="V72" s="59">
        <v>57</v>
      </c>
      <c r="W72" s="69"/>
      <c r="X72" s="98">
        <v>2</v>
      </c>
      <c r="Y72" s="92">
        <v>0.00245</v>
      </c>
      <c r="Z72" s="34">
        <f t="shared" si="2"/>
        <v>96722.81304948003</v>
      </c>
      <c r="AA72" s="98">
        <f t="shared" si="3"/>
        <v>236.97089197122605</v>
      </c>
      <c r="AB72" s="99">
        <v>761</v>
      </c>
      <c r="AC72" s="98"/>
      <c r="AD72" s="98"/>
      <c r="AE72" s="98"/>
      <c r="AF72" s="98"/>
      <c r="AG72" s="98">
        <f t="shared" si="0"/>
        <v>0.00041</v>
      </c>
      <c r="AH72" s="89">
        <f t="shared" si="1"/>
        <v>0.0028599999999999997</v>
      </c>
      <c r="AI72" s="34">
        <f t="shared" si="4"/>
        <v>96207.86168484362</v>
      </c>
      <c r="AJ72" s="98">
        <f t="shared" si="5"/>
        <v>275.1544844186527</v>
      </c>
      <c r="AK72" s="98"/>
      <c r="AL72" s="98"/>
      <c r="AM72" s="98"/>
      <c r="AN72" s="98"/>
      <c r="AO72" s="98"/>
    </row>
    <row r="73" spans="1:41" ht="12.75" customHeight="1">
      <c r="A73" s="8"/>
      <c r="B73" s="59">
        <v>58</v>
      </c>
      <c r="C73" s="69"/>
      <c r="D73" s="61">
        <v>96489</v>
      </c>
      <c r="E73" s="63"/>
      <c r="F73" s="61">
        <v>250</v>
      </c>
      <c r="G73" s="63"/>
      <c r="H73" s="64">
        <v>0.99741</v>
      </c>
      <c r="I73" s="63"/>
      <c r="J73" s="64">
        <v>0.00259</v>
      </c>
      <c r="K73" s="63"/>
      <c r="L73" s="64">
        <v>0.00252</v>
      </c>
      <c r="M73" s="63"/>
      <c r="N73" s="65">
        <v>96365</v>
      </c>
      <c r="O73" s="70"/>
      <c r="P73" s="65">
        <v>2953088</v>
      </c>
      <c r="Q73" s="40"/>
      <c r="R73" s="67">
        <v>30.61</v>
      </c>
      <c r="S73" s="71"/>
      <c r="V73" s="59">
        <v>58</v>
      </c>
      <c r="W73" s="69"/>
      <c r="X73" s="98">
        <v>2</v>
      </c>
      <c r="Y73" s="92">
        <v>0.00259</v>
      </c>
      <c r="Z73" s="34">
        <f t="shared" si="2"/>
        <v>96485.8421575088</v>
      </c>
      <c r="AA73" s="98">
        <f t="shared" si="3"/>
        <v>249.89833118794778</v>
      </c>
      <c r="AB73" s="99">
        <v>749</v>
      </c>
      <c r="AC73" s="98"/>
      <c r="AD73" s="98"/>
      <c r="AE73" s="98"/>
      <c r="AF73" s="98"/>
      <c r="AG73" s="98">
        <f t="shared" si="0"/>
        <v>0.00041</v>
      </c>
      <c r="AH73" s="89">
        <f t="shared" si="1"/>
        <v>0.003</v>
      </c>
      <c r="AI73" s="34">
        <f t="shared" si="4"/>
        <v>95932.70720042496</v>
      </c>
      <c r="AJ73" s="98">
        <f t="shared" si="5"/>
        <v>287.7981216012749</v>
      </c>
      <c r="AK73" s="98"/>
      <c r="AL73" s="98"/>
      <c r="AM73" s="98"/>
      <c r="AN73" s="98"/>
      <c r="AO73" s="98"/>
    </row>
    <row r="74" spans="1:41" ht="12.75" customHeight="1">
      <c r="A74" s="8"/>
      <c r="B74" s="59">
        <v>59</v>
      </c>
      <c r="C74" s="69"/>
      <c r="D74" s="61">
        <v>96239</v>
      </c>
      <c r="E74" s="63"/>
      <c r="F74" s="61">
        <v>268</v>
      </c>
      <c r="G74" s="63"/>
      <c r="H74" s="64">
        <v>0.99721</v>
      </c>
      <c r="I74" s="63"/>
      <c r="J74" s="64">
        <v>0.00279</v>
      </c>
      <c r="K74" s="63"/>
      <c r="L74" s="64">
        <v>0.00269</v>
      </c>
      <c r="M74" s="63"/>
      <c r="N74" s="65">
        <v>96106</v>
      </c>
      <c r="O74" s="70"/>
      <c r="P74" s="65">
        <v>2856723</v>
      </c>
      <c r="Q74" s="40"/>
      <c r="R74" s="67">
        <v>29.68</v>
      </c>
      <c r="S74" s="71"/>
      <c r="V74" s="59">
        <v>59</v>
      </c>
      <c r="W74" s="69"/>
      <c r="X74" s="98">
        <v>2</v>
      </c>
      <c r="Y74" s="92">
        <v>0.00279</v>
      </c>
      <c r="Z74" s="34">
        <f t="shared" si="2"/>
        <v>96235.94382632086</v>
      </c>
      <c r="AA74" s="98">
        <f t="shared" si="3"/>
        <v>268.4982832754352</v>
      </c>
      <c r="AB74" s="99">
        <v>756</v>
      </c>
      <c r="AC74" s="98"/>
      <c r="AD74" s="98"/>
      <c r="AE74" s="98"/>
      <c r="AF74" s="98"/>
      <c r="AG74" s="98">
        <f t="shared" si="0"/>
        <v>0.00041</v>
      </c>
      <c r="AH74" s="89">
        <f t="shared" si="1"/>
        <v>0.0031999999999999997</v>
      </c>
      <c r="AI74" s="34">
        <f t="shared" si="4"/>
        <v>95644.9090788237</v>
      </c>
      <c r="AJ74" s="98">
        <f t="shared" si="5"/>
        <v>306.06370905223577</v>
      </c>
      <c r="AK74" s="98"/>
      <c r="AL74" s="98"/>
      <c r="AM74" s="98"/>
      <c r="AN74" s="98"/>
      <c r="AO74" s="98"/>
    </row>
    <row r="75" spans="1:41" ht="12.75" customHeight="1">
      <c r="A75" s="8"/>
      <c r="B75" s="59">
        <v>60</v>
      </c>
      <c r="C75" s="69"/>
      <c r="D75" s="61">
        <v>95970</v>
      </c>
      <c r="E75" s="63"/>
      <c r="F75" s="61">
        <v>291</v>
      </c>
      <c r="G75" s="63"/>
      <c r="H75" s="64">
        <v>0.99696</v>
      </c>
      <c r="I75" s="63"/>
      <c r="J75" s="64">
        <v>0.00304</v>
      </c>
      <c r="K75" s="63"/>
      <c r="L75" s="64">
        <v>0.00291</v>
      </c>
      <c r="M75" s="63"/>
      <c r="N75" s="65">
        <v>95827</v>
      </c>
      <c r="O75" s="70"/>
      <c r="P75" s="65">
        <v>2760617</v>
      </c>
      <c r="Q75" s="40"/>
      <c r="R75" s="67">
        <v>28.77</v>
      </c>
      <c r="S75" s="71"/>
      <c r="V75" s="59">
        <v>60</v>
      </c>
      <c r="W75" s="69"/>
      <c r="X75" s="98">
        <v>4.71</v>
      </c>
      <c r="Y75" s="92">
        <v>0.00304</v>
      </c>
      <c r="Z75" s="34">
        <f t="shared" si="2"/>
        <v>95967.44554304543</v>
      </c>
      <c r="AA75" s="98">
        <f t="shared" si="3"/>
        <v>291.74103445085814</v>
      </c>
      <c r="AB75" s="99">
        <v>770</v>
      </c>
      <c r="AC75" s="98"/>
      <c r="AD75" s="98"/>
      <c r="AE75" s="98"/>
      <c r="AF75" s="98"/>
      <c r="AG75" s="98">
        <f t="shared" si="0"/>
        <v>0.00096555</v>
      </c>
      <c r="AH75" s="89">
        <f t="shared" si="1"/>
        <v>0.00400555</v>
      </c>
      <c r="AI75" s="34">
        <f t="shared" si="4"/>
        <v>95338.84536977146</v>
      </c>
      <c r="AJ75" s="98">
        <f t="shared" si="5"/>
        <v>381.8845120708881</v>
      </c>
      <c r="AK75" s="98"/>
      <c r="AL75" s="98"/>
      <c r="AM75" s="98"/>
      <c r="AN75" s="98"/>
      <c r="AO75" s="98"/>
    </row>
    <row r="76" spans="1:41" ht="12.75" customHeight="1">
      <c r="A76" s="8"/>
      <c r="B76" s="59">
        <v>61</v>
      </c>
      <c r="C76" s="69"/>
      <c r="D76" s="61">
        <v>95679</v>
      </c>
      <c r="E76" s="63"/>
      <c r="F76" s="61">
        <v>318</v>
      </c>
      <c r="G76" s="63"/>
      <c r="H76" s="64">
        <v>0.99667</v>
      </c>
      <c r="I76" s="63"/>
      <c r="J76" s="64">
        <v>0.00333</v>
      </c>
      <c r="K76" s="63"/>
      <c r="L76" s="64">
        <v>0.00318</v>
      </c>
      <c r="M76" s="63"/>
      <c r="N76" s="65">
        <v>95522</v>
      </c>
      <c r="O76" s="70"/>
      <c r="P76" s="65">
        <v>2664790</v>
      </c>
      <c r="Q76" s="40"/>
      <c r="R76" s="67">
        <v>27.85</v>
      </c>
      <c r="S76" s="71"/>
      <c r="V76" s="59">
        <v>61</v>
      </c>
      <c r="W76" s="69"/>
      <c r="X76" s="98">
        <v>4.71</v>
      </c>
      <c r="Y76" s="92">
        <v>0.00333</v>
      </c>
      <c r="Z76" s="34">
        <f t="shared" si="2"/>
        <v>95675.70450859457</v>
      </c>
      <c r="AA76" s="98">
        <f t="shared" si="3"/>
        <v>318.6000960136199</v>
      </c>
      <c r="AB76" s="99">
        <v>751</v>
      </c>
      <c r="AC76" s="98"/>
      <c r="AD76" s="98"/>
      <c r="AE76" s="98"/>
      <c r="AF76" s="98"/>
      <c r="AG76" s="98">
        <f t="shared" si="0"/>
        <v>0.00096555</v>
      </c>
      <c r="AH76" s="89">
        <f t="shared" si="1"/>
        <v>0.00429555</v>
      </c>
      <c r="AI76" s="34">
        <f t="shared" si="4"/>
        <v>94956.96085770057</v>
      </c>
      <c r="AJ76" s="98">
        <f t="shared" si="5"/>
        <v>407.89237321229575</v>
      </c>
      <c r="AK76" s="98"/>
      <c r="AL76" s="98"/>
      <c r="AM76" s="98"/>
      <c r="AN76" s="98"/>
      <c r="AO76" s="98"/>
    </row>
    <row r="77" spans="1:41" ht="12.75" customHeight="1">
      <c r="A77" s="8"/>
      <c r="B77" s="59">
        <v>62</v>
      </c>
      <c r="C77" s="69"/>
      <c r="D77" s="61">
        <v>95361</v>
      </c>
      <c r="E77" s="63"/>
      <c r="F77" s="61">
        <v>346</v>
      </c>
      <c r="G77" s="63"/>
      <c r="H77" s="64">
        <v>0.99638</v>
      </c>
      <c r="I77" s="63"/>
      <c r="J77" s="64">
        <v>0.00362</v>
      </c>
      <c r="K77" s="63"/>
      <c r="L77" s="64">
        <v>0.00348</v>
      </c>
      <c r="M77" s="63"/>
      <c r="N77" s="65">
        <v>95190</v>
      </c>
      <c r="O77" s="70"/>
      <c r="P77" s="65">
        <v>2569268</v>
      </c>
      <c r="Q77" s="40"/>
      <c r="R77" s="67">
        <v>26.94</v>
      </c>
      <c r="S77" s="71"/>
      <c r="V77" s="59">
        <v>62</v>
      </c>
      <c r="W77" s="69"/>
      <c r="X77" s="98">
        <v>4.71</v>
      </c>
      <c r="Y77" s="92">
        <v>0.00362</v>
      </c>
      <c r="Z77" s="34">
        <f t="shared" si="2"/>
        <v>95357.10441258096</v>
      </c>
      <c r="AA77" s="98">
        <f t="shared" si="3"/>
        <v>345.19271797354304</v>
      </c>
      <c r="AB77" s="99">
        <v>730</v>
      </c>
      <c r="AC77" s="98"/>
      <c r="AD77" s="98"/>
      <c r="AE77" s="98"/>
      <c r="AF77" s="98"/>
      <c r="AG77" s="98">
        <f t="shared" si="0"/>
        <v>0.00096555</v>
      </c>
      <c r="AH77" s="89">
        <f t="shared" si="1"/>
        <v>0.00458555</v>
      </c>
      <c r="AI77" s="34">
        <f t="shared" si="4"/>
        <v>94549.06848448828</v>
      </c>
      <c r="AJ77" s="98">
        <f t="shared" si="5"/>
        <v>433.5594809890452</v>
      </c>
      <c r="AK77" s="98"/>
      <c r="AL77" s="98"/>
      <c r="AM77" s="98"/>
      <c r="AN77" s="98"/>
      <c r="AO77" s="98"/>
    </row>
    <row r="78" spans="1:41" ht="12.75" customHeight="1">
      <c r="A78" s="8"/>
      <c r="B78" s="59">
        <v>63</v>
      </c>
      <c r="C78" s="69"/>
      <c r="D78" s="61">
        <v>95015</v>
      </c>
      <c r="E78" s="63"/>
      <c r="F78" s="61">
        <v>372</v>
      </c>
      <c r="G78" s="63"/>
      <c r="H78" s="64">
        <v>0.99609</v>
      </c>
      <c r="I78" s="63"/>
      <c r="J78" s="64">
        <v>0.00391</v>
      </c>
      <c r="K78" s="63"/>
      <c r="L78" s="64">
        <v>0.00378</v>
      </c>
      <c r="M78" s="63"/>
      <c r="N78" s="65">
        <v>94832</v>
      </c>
      <c r="O78" s="70"/>
      <c r="P78" s="65">
        <v>2474078</v>
      </c>
      <c r="Q78" s="40"/>
      <c r="R78" s="67">
        <v>26.04</v>
      </c>
      <c r="S78" s="71"/>
      <c r="V78" s="59">
        <v>63</v>
      </c>
      <c r="W78" s="69"/>
      <c r="X78" s="98">
        <v>4.71</v>
      </c>
      <c r="Y78" s="92">
        <v>0.00391</v>
      </c>
      <c r="Z78" s="34">
        <f t="shared" si="2"/>
        <v>95011.9116946074</v>
      </c>
      <c r="AA78" s="98">
        <f t="shared" si="3"/>
        <v>371.49657472591497</v>
      </c>
      <c r="AB78" s="99">
        <v>767</v>
      </c>
      <c r="AC78" s="98"/>
      <c r="AD78" s="98"/>
      <c r="AE78" s="98"/>
      <c r="AF78" s="98"/>
      <c r="AG78" s="98">
        <f t="shared" si="0"/>
        <v>0.00096555</v>
      </c>
      <c r="AH78" s="89">
        <f t="shared" si="1"/>
        <v>0.00487555</v>
      </c>
      <c r="AI78" s="34">
        <f t="shared" si="4"/>
        <v>94115.50900349923</v>
      </c>
      <c r="AJ78" s="98">
        <f t="shared" si="5"/>
        <v>458.8648699220107</v>
      </c>
      <c r="AK78" s="98"/>
      <c r="AL78" s="98"/>
      <c r="AM78" s="98"/>
      <c r="AN78" s="98"/>
      <c r="AO78" s="98"/>
    </row>
    <row r="79" spans="1:41" ht="12.75" customHeight="1">
      <c r="A79" s="8"/>
      <c r="B79" s="59">
        <v>64</v>
      </c>
      <c r="C79" s="69"/>
      <c r="D79" s="61">
        <v>94643</v>
      </c>
      <c r="E79" s="63"/>
      <c r="F79" s="61">
        <v>399</v>
      </c>
      <c r="G79" s="63"/>
      <c r="H79" s="64">
        <v>0.99578</v>
      </c>
      <c r="I79" s="63"/>
      <c r="J79" s="64">
        <v>0.00422</v>
      </c>
      <c r="K79" s="63"/>
      <c r="L79" s="64">
        <v>0.00406</v>
      </c>
      <c r="M79" s="63"/>
      <c r="N79" s="65">
        <v>94446</v>
      </c>
      <c r="O79" s="70"/>
      <c r="P79" s="65">
        <v>2379246</v>
      </c>
      <c r="Q79" s="40"/>
      <c r="R79" s="67">
        <v>25.14</v>
      </c>
      <c r="S79" s="71"/>
      <c r="V79" s="59">
        <v>64</v>
      </c>
      <c r="W79" s="69"/>
      <c r="X79" s="98">
        <v>4.71</v>
      </c>
      <c r="Y79" s="92">
        <v>0.00422</v>
      </c>
      <c r="Z79" s="34">
        <f t="shared" si="2"/>
        <v>94640.4151198815</v>
      </c>
      <c r="AA79" s="98">
        <f t="shared" si="3"/>
        <v>399.3825518058999</v>
      </c>
      <c r="AB79" s="99">
        <v>792</v>
      </c>
      <c r="AC79" s="111" t="s">
        <v>32</v>
      </c>
      <c r="AD79" s="98"/>
      <c r="AE79" s="98"/>
      <c r="AF79" s="98"/>
      <c r="AG79" s="98">
        <f t="shared" si="0"/>
        <v>0.00096555</v>
      </c>
      <c r="AH79" s="89">
        <f t="shared" si="1"/>
        <v>0.00518555</v>
      </c>
      <c r="AI79" s="34">
        <f t="shared" si="4"/>
        <v>93656.64413357723</v>
      </c>
      <c r="AJ79" s="98">
        <f t="shared" si="5"/>
        <v>485.66121098687137</v>
      </c>
      <c r="AK79" s="98"/>
      <c r="AL79" s="98"/>
      <c r="AM79" s="98"/>
      <c r="AN79" s="98"/>
      <c r="AO79" s="98"/>
    </row>
    <row r="80" spans="1:41" ht="12.75" customHeight="1">
      <c r="A80" s="8"/>
      <c r="B80" s="59">
        <v>65</v>
      </c>
      <c r="C80" s="69"/>
      <c r="D80" s="61">
        <v>94244</v>
      </c>
      <c r="E80" s="63"/>
      <c r="F80" s="61">
        <v>433</v>
      </c>
      <c r="G80" s="63"/>
      <c r="H80" s="64">
        <v>0.9954</v>
      </c>
      <c r="I80" s="63"/>
      <c r="J80" s="64">
        <v>0.0046</v>
      </c>
      <c r="K80" s="63"/>
      <c r="L80" s="64">
        <v>0.00441</v>
      </c>
      <c r="M80" s="63"/>
      <c r="N80" s="65">
        <v>94031</v>
      </c>
      <c r="O80" s="70"/>
      <c r="P80" s="65">
        <v>2284800</v>
      </c>
      <c r="Q80" s="40"/>
      <c r="R80" s="67">
        <v>24.24</v>
      </c>
      <c r="S80" s="71"/>
      <c r="V80" s="59">
        <v>65</v>
      </c>
      <c r="W80" s="69"/>
      <c r="X80" s="98">
        <v>4.71</v>
      </c>
      <c r="Y80" s="92">
        <v>0.0046</v>
      </c>
      <c r="Z80" s="34">
        <f t="shared" si="2"/>
        <v>94241.03256807559</v>
      </c>
      <c r="AA80" s="98">
        <f t="shared" si="3"/>
        <v>433.50874981314774</v>
      </c>
      <c r="AB80" s="99">
        <v>793</v>
      </c>
      <c r="AC80" s="103">
        <v>0</v>
      </c>
      <c r="AD80" s="104">
        <f>+AB80*AC80</f>
        <v>0</v>
      </c>
      <c r="AE80" s="98"/>
      <c r="AF80" s="98"/>
      <c r="AG80" s="98">
        <f t="shared" si="0"/>
        <v>0.00096555</v>
      </c>
      <c r="AH80" s="89">
        <f aca="true" t="shared" si="6" ref="AH80:AH127">+Y80+AG80</f>
        <v>0.00556555</v>
      </c>
      <c r="AI80" s="34">
        <f t="shared" si="4"/>
        <v>93170.98292259035</v>
      </c>
      <c r="AJ80" s="98">
        <f t="shared" si="5"/>
        <v>518.5477640048227</v>
      </c>
      <c r="AK80" s="103">
        <f>+AB80*Y80/AH80</f>
        <v>655.4248906217715</v>
      </c>
      <c r="AL80" s="103">
        <v>0</v>
      </c>
      <c r="AM80" s="105">
        <f>+AK80*AL80</f>
        <v>0</v>
      </c>
      <c r="AN80" s="98"/>
      <c r="AO80" s="98"/>
    </row>
    <row r="81" spans="1:41" ht="12.75" customHeight="1">
      <c r="A81" s="8"/>
      <c r="B81" s="59">
        <v>66</v>
      </c>
      <c r="C81" s="69"/>
      <c r="D81" s="61">
        <v>93811</v>
      </c>
      <c r="E81" s="63"/>
      <c r="F81" s="61">
        <v>471</v>
      </c>
      <c r="G81" s="63"/>
      <c r="H81" s="64">
        <v>0.99498</v>
      </c>
      <c r="I81" s="63"/>
      <c r="J81" s="64">
        <v>0.00502</v>
      </c>
      <c r="K81" s="63"/>
      <c r="L81" s="64">
        <v>0.00482</v>
      </c>
      <c r="M81" s="63"/>
      <c r="N81" s="65">
        <v>93579</v>
      </c>
      <c r="O81" s="70"/>
      <c r="P81" s="65">
        <v>2190769</v>
      </c>
      <c r="Q81" s="40"/>
      <c r="R81" s="67">
        <v>23.35</v>
      </c>
      <c r="S81" s="71"/>
      <c r="V81" s="59">
        <v>66</v>
      </c>
      <c r="W81" s="69"/>
      <c r="X81" s="98">
        <v>4.71</v>
      </c>
      <c r="Y81" s="92">
        <v>0.00502</v>
      </c>
      <c r="Z81" s="34">
        <f aca="true" t="shared" si="7" ref="Z81:Z145">+Z80-+AA80</f>
        <v>93807.52381826245</v>
      </c>
      <c r="AA81" s="98">
        <f aca="true" t="shared" si="8" ref="AA81:AA130">+Z81*Y81</f>
        <v>470.9137695676775</v>
      </c>
      <c r="AB81" s="99">
        <v>845</v>
      </c>
      <c r="AC81" s="103">
        <v>0.7</v>
      </c>
      <c r="AD81" s="104">
        <f aca="true" t="shared" si="9" ref="AD81:AD114">+AB81*AC81</f>
        <v>591.5</v>
      </c>
      <c r="AE81" s="98"/>
      <c r="AF81" s="98"/>
      <c r="AG81" s="98">
        <f aca="true" t="shared" si="10" ref="AG81:AG127">+X81*$AG$8</f>
        <v>0.00096555</v>
      </c>
      <c r="AH81" s="89">
        <f t="shared" si="6"/>
        <v>0.00598555</v>
      </c>
      <c r="AI81" s="34">
        <f t="shared" si="4"/>
        <v>92652.43515858553</v>
      </c>
      <c r="AJ81" s="98">
        <f aca="true" t="shared" si="11" ref="AJ81:AJ127">+AI81*AH81</f>
        <v>554.5757832634716</v>
      </c>
      <c r="AK81" s="103">
        <f aca="true" t="shared" si="12" ref="AK81:AK114">+AB81*Y81/AH81</f>
        <v>708.6900953128785</v>
      </c>
      <c r="AL81" s="103">
        <v>0.7</v>
      </c>
      <c r="AM81" s="105">
        <f aca="true" t="shared" si="13" ref="AM81:AM114">+AK81*AL81</f>
        <v>496.08306671901494</v>
      </c>
      <c r="AN81" s="98"/>
      <c r="AO81" s="98"/>
    </row>
    <row r="82" spans="1:41" ht="12.75" customHeight="1">
      <c r="A82" s="8"/>
      <c r="B82" s="59">
        <v>67</v>
      </c>
      <c r="C82" s="69"/>
      <c r="D82" s="61">
        <v>93340</v>
      </c>
      <c r="E82" s="63"/>
      <c r="F82" s="61">
        <v>511</v>
      </c>
      <c r="G82" s="63"/>
      <c r="H82" s="64">
        <v>0.99453</v>
      </c>
      <c r="I82" s="63"/>
      <c r="J82" s="64">
        <v>0.00547</v>
      </c>
      <c r="K82" s="63"/>
      <c r="L82" s="64">
        <v>0.00526</v>
      </c>
      <c r="M82" s="63"/>
      <c r="N82" s="65">
        <v>93088</v>
      </c>
      <c r="O82" s="70"/>
      <c r="P82" s="65">
        <v>2097190</v>
      </c>
      <c r="Q82" s="40"/>
      <c r="R82" s="67">
        <v>22.47</v>
      </c>
      <c r="S82" s="71"/>
      <c r="V82" s="59">
        <v>67</v>
      </c>
      <c r="W82" s="69"/>
      <c r="X82" s="98">
        <v>4.71</v>
      </c>
      <c r="Y82" s="92">
        <v>0.00547</v>
      </c>
      <c r="Z82" s="34">
        <f t="shared" si="7"/>
        <v>93336.61004869477</v>
      </c>
      <c r="AA82" s="98">
        <f t="shared" si="8"/>
        <v>510.55125696636037</v>
      </c>
      <c r="AB82" s="99">
        <v>894</v>
      </c>
      <c r="AC82" s="103">
        <v>1.4</v>
      </c>
      <c r="AD82" s="104">
        <f t="shared" si="9"/>
        <v>1251.6</v>
      </c>
      <c r="AE82" s="98"/>
      <c r="AF82" s="98"/>
      <c r="AG82" s="98">
        <f t="shared" si="10"/>
        <v>0.00096555</v>
      </c>
      <c r="AH82" s="89">
        <f t="shared" si="6"/>
        <v>0.00643555</v>
      </c>
      <c r="AI82" s="34">
        <f aca="true" t="shared" si="14" ref="AI82:AI128">+AI81-+AJ81</f>
        <v>92097.85937532206</v>
      </c>
      <c r="AJ82" s="98">
        <f t="shared" si="11"/>
        <v>592.7003789028539</v>
      </c>
      <c r="AK82" s="103">
        <f t="shared" si="12"/>
        <v>759.8697857991936</v>
      </c>
      <c r="AL82" s="103">
        <v>1.4</v>
      </c>
      <c r="AM82" s="105">
        <f t="shared" si="13"/>
        <v>1063.817700118871</v>
      </c>
      <c r="AN82" s="98"/>
      <c r="AO82" s="98"/>
    </row>
    <row r="83" spans="1:41" ht="12.75" customHeight="1">
      <c r="A83" s="8"/>
      <c r="B83" s="59">
        <v>68</v>
      </c>
      <c r="C83" s="69"/>
      <c r="D83" s="61">
        <v>92829</v>
      </c>
      <c r="E83" s="63"/>
      <c r="F83" s="61">
        <v>554</v>
      </c>
      <c r="G83" s="63"/>
      <c r="H83" s="64">
        <v>0.99403</v>
      </c>
      <c r="I83" s="63"/>
      <c r="J83" s="64">
        <v>0.00597</v>
      </c>
      <c r="K83" s="63"/>
      <c r="L83" s="64">
        <v>0.00573</v>
      </c>
      <c r="M83" s="63"/>
      <c r="N83" s="65">
        <v>92556</v>
      </c>
      <c r="O83" s="70"/>
      <c r="P83" s="65">
        <v>2004102</v>
      </c>
      <c r="Q83" s="40"/>
      <c r="R83" s="67">
        <v>21.59</v>
      </c>
      <c r="S83" s="71"/>
      <c r="V83" s="59">
        <v>68</v>
      </c>
      <c r="W83" s="69"/>
      <c r="X83" s="98">
        <v>4.71</v>
      </c>
      <c r="Y83" s="92">
        <v>0.00597</v>
      </c>
      <c r="Z83" s="34">
        <f t="shared" si="7"/>
        <v>92826.05879172841</v>
      </c>
      <c r="AA83" s="98">
        <f t="shared" si="8"/>
        <v>554.1715709866186</v>
      </c>
      <c r="AB83" s="99">
        <v>945</v>
      </c>
      <c r="AC83" s="103">
        <v>2.1</v>
      </c>
      <c r="AD83" s="104">
        <f t="shared" si="9"/>
        <v>1984.5</v>
      </c>
      <c r="AE83" s="98"/>
      <c r="AF83" s="98"/>
      <c r="AG83" s="98">
        <f t="shared" si="10"/>
        <v>0.00096555</v>
      </c>
      <c r="AH83" s="89">
        <f t="shared" si="6"/>
        <v>0.0069355499999999995</v>
      </c>
      <c r="AI83" s="34">
        <f t="shared" si="14"/>
        <v>91505.15899641921</v>
      </c>
      <c r="AJ83" s="98">
        <f t="shared" si="11"/>
        <v>634.6386054776152</v>
      </c>
      <c r="AK83" s="103">
        <f t="shared" si="12"/>
        <v>813.4394532517248</v>
      </c>
      <c r="AL83" s="103">
        <v>2.1</v>
      </c>
      <c r="AM83" s="105">
        <f t="shared" si="13"/>
        <v>1708.2228518286222</v>
      </c>
      <c r="AN83" s="98"/>
      <c r="AO83" s="98"/>
    </row>
    <row r="84" spans="1:41" ht="12.75" customHeight="1">
      <c r="A84" s="8"/>
      <c r="B84" s="59">
        <v>69</v>
      </c>
      <c r="C84" s="69"/>
      <c r="D84" s="61">
        <v>92275</v>
      </c>
      <c r="E84" s="63"/>
      <c r="F84" s="61">
        <v>603</v>
      </c>
      <c r="G84" s="63"/>
      <c r="H84" s="64">
        <v>0.99346</v>
      </c>
      <c r="I84" s="63"/>
      <c r="J84" s="64">
        <v>0.00654</v>
      </c>
      <c r="K84" s="63"/>
      <c r="L84" s="64">
        <v>0.00626</v>
      </c>
      <c r="M84" s="63"/>
      <c r="N84" s="65">
        <v>91978</v>
      </c>
      <c r="O84" s="70"/>
      <c r="P84" s="65">
        <v>1911547</v>
      </c>
      <c r="Q84" s="40"/>
      <c r="R84" s="67">
        <v>20.72</v>
      </c>
      <c r="S84" s="71"/>
      <c r="V84" s="59">
        <v>69</v>
      </c>
      <c r="W84" s="69"/>
      <c r="X84" s="98">
        <v>4.71</v>
      </c>
      <c r="Y84" s="92">
        <v>0.00654</v>
      </c>
      <c r="Z84" s="34">
        <f t="shared" si="7"/>
        <v>92271.88722074179</v>
      </c>
      <c r="AA84" s="98">
        <f t="shared" si="8"/>
        <v>603.4581424236512</v>
      </c>
      <c r="AB84" s="99">
        <v>1015</v>
      </c>
      <c r="AC84" s="103">
        <v>2.8</v>
      </c>
      <c r="AD84" s="104">
        <f t="shared" si="9"/>
        <v>2842</v>
      </c>
      <c r="AE84" s="98"/>
      <c r="AF84" s="98"/>
      <c r="AG84" s="98">
        <f t="shared" si="10"/>
        <v>0.00096555</v>
      </c>
      <c r="AH84" s="89">
        <f t="shared" si="6"/>
        <v>0.00750555</v>
      </c>
      <c r="AI84" s="34">
        <f t="shared" si="14"/>
        <v>90870.5203909416</v>
      </c>
      <c r="AJ84" s="98">
        <f t="shared" si="11"/>
        <v>682.0332343202317</v>
      </c>
      <c r="AK84" s="103">
        <f t="shared" si="12"/>
        <v>884.4255251114175</v>
      </c>
      <c r="AL84" s="103">
        <v>2.8</v>
      </c>
      <c r="AM84" s="105">
        <f t="shared" si="13"/>
        <v>2476.391470311969</v>
      </c>
      <c r="AN84" s="98"/>
      <c r="AO84" s="98"/>
    </row>
    <row r="85" spans="1:41" ht="12.75" customHeight="1">
      <c r="A85" s="8"/>
      <c r="B85" s="59">
        <v>70</v>
      </c>
      <c r="C85" s="69"/>
      <c r="D85" s="61">
        <v>91672</v>
      </c>
      <c r="E85" s="63"/>
      <c r="F85" s="61">
        <v>662</v>
      </c>
      <c r="G85" s="63"/>
      <c r="H85" s="64">
        <v>0.99278</v>
      </c>
      <c r="I85" s="63"/>
      <c r="J85" s="64">
        <v>0.00722</v>
      </c>
      <c r="K85" s="63"/>
      <c r="L85" s="64">
        <v>0.00688</v>
      </c>
      <c r="M85" s="63"/>
      <c r="N85" s="65">
        <v>91346</v>
      </c>
      <c r="O85" s="70"/>
      <c r="P85" s="65">
        <v>1819569</v>
      </c>
      <c r="Q85" s="40"/>
      <c r="R85" s="67">
        <v>19.85</v>
      </c>
      <c r="S85" s="71"/>
      <c r="V85" s="59">
        <v>70</v>
      </c>
      <c r="W85" s="69"/>
      <c r="X85" s="98">
        <v>17.48</v>
      </c>
      <c r="Y85" s="92">
        <v>0.00722</v>
      </c>
      <c r="Z85" s="34">
        <f t="shared" si="7"/>
        <v>91668.42907831813</v>
      </c>
      <c r="AA85" s="98">
        <f t="shared" si="8"/>
        <v>661.8460579454569</v>
      </c>
      <c r="AB85" s="99">
        <v>1110</v>
      </c>
      <c r="AC85" s="103">
        <v>3.5</v>
      </c>
      <c r="AD85" s="104">
        <f t="shared" si="9"/>
        <v>3885</v>
      </c>
      <c r="AE85" s="98"/>
      <c r="AF85" s="98"/>
      <c r="AG85" s="98">
        <f t="shared" si="10"/>
        <v>0.0035834</v>
      </c>
      <c r="AH85" s="89">
        <f t="shared" si="6"/>
        <v>0.0108034</v>
      </c>
      <c r="AI85" s="34">
        <f t="shared" si="14"/>
        <v>90188.48715662137</v>
      </c>
      <c r="AJ85" s="98">
        <f t="shared" si="11"/>
        <v>974.3423021478433</v>
      </c>
      <c r="AK85" s="103">
        <f t="shared" si="12"/>
        <v>741.8220189940205</v>
      </c>
      <c r="AL85" s="103">
        <v>3.5</v>
      </c>
      <c r="AM85" s="105">
        <f t="shared" si="13"/>
        <v>2596.377066479072</v>
      </c>
      <c r="AN85" s="98"/>
      <c r="AO85" s="98"/>
    </row>
    <row r="86" spans="1:41" ht="12.75" customHeight="1">
      <c r="A86" s="8"/>
      <c r="B86" s="59">
        <v>71</v>
      </c>
      <c r="C86" s="69"/>
      <c r="D86" s="61">
        <v>91010</v>
      </c>
      <c r="E86" s="63"/>
      <c r="F86" s="61">
        <v>729</v>
      </c>
      <c r="G86" s="63"/>
      <c r="H86" s="64">
        <v>0.992</v>
      </c>
      <c r="I86" s="63"/>
      <c r="J86" s="64">
        <v>0.008</v>
      </c>
      <c r="K86" s="63"/>
      <c r="L86" s="64">
        <v>0.00762</v>
      </c>
      <c r="M86" s="63"/>
      <c r="N86" s="65">
        <v>90651</v>
      </c>
      <c r="O86" s="70"/>
      <c r="P86" s="65">
        <v>1728223</v>
      </c>
      <c r="Q86" s="40"/>
      <c r="R86" s="67">
        <v>18.99</v>
      </c>
      <c r="S86" s="71"/>
      <c r="V86" s="59">
        <v>71</v>
      </c>
      <c r="W86" s="69"/>
      <c r="X86" s="98">
        <v>17.48</v>
      </c>
      <c r="Y86" s="92">
        <v>0.008</v>
      </c>
      <c r="Z86" s="34">
        <f t="shared" si="7"/>
        <v>91006.58302037268</v>
      </c>
      <c r="AA86" s="98">
        <f t="shared" si="8"/>
        <v>728.0526641629815</v>
      </c>
      <c r="AB86" s="99">
        <v>1098</v>
      </c>
      <c r="AC86" s="103">
        <v>4.86</v>
      </c>
      <c r="AD86" s="104">
        <f t="shared" si="9"/>
        <v>5336.280000000001</v>
      </c>
      <c r="AE86" s="98"/>
      <c r="AF86" s="98"/>
      <c r="AG86" s="98">
        <f t="shared" si="10"/>
        <v>0.0035834</v>
      </c>
      <c r="AH86" s="89">
        <f t="shared" si="6"/>
        <v>0.0115834</v>
      </c>
      <c r="AI86" s="34">
        <f t="shared" si="14"/>
        <v>89214.14485447353</v>
      </c>
      <c r="AJ86" s="98">
        <f t="shared" si="11"/>
        <v>1033.4031255073087</v>
      </c>
      <c r="AK86" s="103">
        <f t="shared" si="12"/>
        <v>758.3265707823265</v>
      </c>
      <c r="AL86" s="103">
        <v>4.86</v>
      </c>
      <c r="AM86" s="105">
        <f t="shared" si="13"/>
        <v>3685.467134002107</v>
      </c>
      <c r="AN86" s="98"/>
      <c r="AO86" s="98"/>
    </row>
    <row r="87" spans="1:41" ht="12.75" customHeight="1">
      <c r="A87" s="8"/>
      <c r="B87" s="59">
        <v>72</v>
      </c>
      <c r="C87" s="69"/>
      <c r="D87" s="61">
        <v>90281</v>
      </c>
      <c r="E87" s="63"/>
      <c r="F87" s="61">
        <v>802</v>
      </c>
      <c r="G87" s="63"/>
      <c r="H87" s="64">
        <v>0.99112</v>
      </c>
      <c r="I87" s="63"/>
      <c r="J87" s="64">
        <v>0.00888</v>
      </c>
      <c r="K87" s="63"/>
      <c r="L87" s="64">
        <v>0.00847</v>
      </c>
      <c r="M87" s="63"/>
      <c r="N87" s="65">
        <v>89887</v>
      </c>
      <c r="O87" s="70"/>
      <c r="P87" s="65">
        <v>1637572</v>
      </c>
      <c r="Q87" s="40"/>
      <c r="R87" s="67">
        <v>18.14</v>
      </c>
      <c r="S87" s="71"/>
      <c r="V87" s="59">
        <v>72</v>
      </c>
      <c r="W87" s="69"/>
      <c r="X87" s="98">
        <v>17.48</v>
      </c>
      <c r="Y87" s="92">
        <v>0.00888</v>
      </c>
      <c r="Z87" s="34">
        <f t="shared" si="7"/>
        <v>90278.5303562097</v>
      </c>
      <c r="AA87" s="98">
        <f t="shared" si="8"/>
        <v>801.6733495631422</v>
      </c>
      <c r="AB87" s="99">
        <v>1036</v>
      </c>
      <c r="AC87" s="103">
        <v>6.22</v>
      </c>
      <c r="AD87" s="104">
        <f t="shared" si="9"/>
        <v>6443.92</v>
      </c>
      <c r="AE87" s="98"/>
      <c r="AF87" s="98"/>
      <c r="AG87" s="98">
        <f t="shared" si="10"/>
        <v>0.0035834</v>
      </c>
      <c r="AH87" s="89">
        <f t="shared" si="6"/>
        <v>0.012463400000000001</v>
      </c>
      <c r="AI87" s="34">
        <f t="shared" si="14"/>
        <v>88180.74172896623</v>
      </c>
      <c r="AJ87" s="98">
        <f t="shared" si="11"/>
        <v>1099.0318564647978</v>
      </c>
      <c r="AK87" s="103">
        <f t="shared" si="12"/>
        <v>738.1356612160406</v>
      </c>
      <c r="AL87" s="103">
        <v>6.22</v>
      </c>
      <c r="AM87" s="105">
        <f t="shared" si="13"/>
        <v>4591.2038127637725</v>
      </c>
      <c r="AN87" s="98"/>
      <c r="AO87" s="98"/>
    </row>
    <row r="88" spans="1:41" ht="12.75" customHeight="1">
      <c r="A88" s="8"/>
      <c r="B88" s="59">
        <v>73</v>
      </c>
      <c r="C88" s="69"/>
      <c r="D88" s="61">
        <v>89480</v>
      </c>
      <c r="E88" s="63"/>
      <c r="F88" s="61">
        <v>874</v>
      </c>
      <c r="G88" s="63"/>
      <c r="H88" s="64">
        <v>0.99023</v>
      </c>
      <c r="I88" s="63"/>
      <c r="J88" s="64">
        <v>0.00977</v>
      </c>
      <c r="K88" s="63"/>
      <c r="L88" s="64">
        <v>0.00936</v>
      </c>
      <c r="M88" s="63"/>
      <c r="N88" s="65">
        <v>89049</v>
      </c>
      <c r="O88" s="70"/>
      <c r="P88" s="65">
        <v>1547685</v>
      </c>
      <c r="Q88" s="40"/>
      <c r="R88" s="67">
        <v>17.3</v>
      </c>
      <c r="S88" s="71"/>
      <c r="V88" s="59">
        <v>73</v>
      </c>
      <c r="W88" s="69"/>
      <c r="X88" s="98">
        <v>17.48</v>
      </c>
      <c r="Y88" s="92">
        <v>0.00977</v>
      </c>
      <c r="Z88" s="34">
        <f t="shared" si="7"/>
        <v>89476.85700664655</v>
      </c>
      <c r="AA88" s="98">
        <f t="shared" si="8"/>
        <v>874.1888929549367</v>
      </c>
      <c r="AB88" s="99">
        <v>649</v>
      </c>
      <c r="AC88" s="103">
        <v>7.58</v>
      </c>
      <c r="AD88" s="104">
        <f t="shared" si="9"/>
        <v>4919.42</v>
      </c>
      <c r="AE88" s="98"/>
      <c r="AF88" s="98"/>
      <c r="AG88" s="98">
        <f t="shared" si="10"/>
        <v>0.0035834</v>
      </c>
      <c r="AH88" s="89">
        <f t="shared" si="6"/>
        <v>0.0133534</v>
      </c>
      <c r="AI88" s="34">
        <f t="shared" si="14"/>
        <v>87081.70987250142</v>
      </c>
      <c r="AJ88" s="98">
        <f t="shared" si="11"/>
        <v>1162.8369046114606</v>
      </c>
      <c r="AK88" s="103">
        <f t="shared" si="12"/>
        <v>474.8401156259829</v>
      </c>
      <c r="AL88" s="103">
        <v>7.58</v>
      </c>
      <c r="AM88" s="105">
        <f t="shared" si="13"/>
        <v>3599.2880764449505</v>
      </c>
      <c r="AN88" s="98"/>
      <c r="AO88" s="98"/>
    </row>
    <row r="89" spans="1:41" ht="12.75" customHeight="1">
      <c r="A89" s="8"/>
      <c r="B89" s="59">
        <v>74</v>
      </c>
      <c r="C89" s="69"/>
      <c r="D89" s="61">
        <v>88606</v>
      </c>
      <c r="E89" s="63"/>
      <c r="F89" s="61">
        <v>954</v>
      </c>
      <c r="G89" s="63"/>
      <c r="H89" s="64">
        <v>0.98923</v>
      </c>
      <c r="I89" s="63"/>
      <c r="J89" s="64">
        <v>0.01077</v>
      </c>
      <c r="K89" s="63"/>
      <c r="L89" s="64">
        <v>0.01029</v>
      </c>
      <c r="M89" s="63"/>
      <c r="N89" s="65">
        <v>88136</v>
      </c>
      <c r="O89" s="70"/>
      <c r="P89" s="65">
        <v>1458636</v>
      </c>
      <c r="Q89" s="40"/>
      <c r="R89" s="67">
        <v>16.46</v>
      </c>
      <c r="S89" s="71"/>
      <c r="V89" s="59">
        <v>74</v>
      </c>
      <c r="W89" s="69"/>
      <c r="X89" s="98">
        <v>17.48</v>
      </c>
      <c r="Y89" s="92">
        <v>0.01077</v>
      </c>
      <c r="Z89" s="34">
        <f t="shared" si="7"/>
        <v>88602.66811369162</v>
      </c>
      <c r="AA89" s="98">
        <f t="shared" si="8"/>
        <v>954.2507355844587</v>
      </c>
      <c r="AB89" s="99">
        <v>698</v>
      </c>
      <c r="AC89" s="103">
        <v>8.94</v>
      </c>
      <c r="AD89" s="104">
        <f t="shared" si="9"/>
        <v>6240.12</v>
      </c>
      <c r="AE89" s="98"/>
      <c r="AF89" s="98"/>
      <c r="AG89" s="98">
        <f t="shared" si="10"/>
        <v>0.0035834</v>
      </c>
      <c r="AH89" s="89">
        <f t="shared" si="6"/>
        <v>0.0143534</v>
      </c>
      <c r="AI89" s="34">
        <f t="shared" si="14"/>
        <v>85918.87296788995</v>
      </c>
      <c r="AJ89" s="98">
        <f t="shared" si="11"/>
        <v>1233.2279512573118</v>
      </c>
      <c r="AK89" s="103">
        <f t="shared" si="12"/>
        <v>523.7407164852926</v>
      </c>
      <c r="AL89" s="103">
        <v>8.94</v>
      </c>
      <c r="AM89" s="105">
        <f t="shared" si="13"/>
        <v>4682.242005378516</v>
      </c>
      <c r="AN89" s="98"/>
      <c r="AO89" s="98"/>
    </row>
    <row r="90" spans="1:41" ht="12.75" customHeight="1">
      <c r="A90" s="8"/>
      <c r="B90" s="59">
        <v>75</v>
      </c>
      <c r="C90" s="69"/>
      <c r="D90" s="61">
        <v>87652</v>
      </c>
      <c r="E90" s="63"/>
      <c r="F90" s="61">
        <v>1053</v>
      </c>
      <c r="G90" s="63"/>
      <c r="H90" s="64">
        <v>0.98798</v>
      </c>
      <c r="I90" s="63"/>
      <c r="J90" s="64">
        <v>0.01202</v>
      </c>
      <c r="K90" s="63"/>
      <c r="L90" s="64">
        <v>0.0114</v>
      </c>
      <c r="M90" s="63"/>
      <c r="N90" s="65">
        <v>87135</v>
      </c>
      <c r="O90" s="70"/>
      <c r="P90" s="65">
        <v>1370500</v>
      </c>
      <c r="Q90" s="40"/>
      <c r="R90" s="67">
        <v>15.64</v>
      </c>
      <c r="S90" s="71"/>
      <c r="V90" s="59">
        <v>75</v>
      </c>
      <c r="W90" s="69"/>
      <c r="X90" s="98">
        <v>17.48</v>
      </c>
      <c r="Y90" s="92">
        <v>0.01202</v>
      </c>
      <c r="Z90" s="34">
        <f t="shared" si="7"/>
        <v>87648.41737810716</v>
      </c>
      <c r="AA90" s="98">
        <f t="shared" si="8"/>
        <v>1053.533976884848</v>
      </c>
      <c r="AB90" s="99">
        <v>846</v>
      </c>
      <c r="AC90" s="103">
        <v>10.3</v>
      </c>
      <c r="AD90" s="104">
        <f t="shared" si="9"/>
        <v>8713.800000000001</v>
      </c>
      <c r="AE90" s="98"/>
      <c r="AF90" s="98"/>
      <c r="AG90" s="98">
        <f t="shared" si="10"/>
        <v>0.0035834</v>
      </c>
      <c r="AH90" s="89">
        <f t="shared" si="6"/>
        <v>0.0156034</v>
      </c>
      <c r="AI90" s="34">
        <f t="shared" si="14"/>
        <v>84685.64501663264</v>
      </c>
      <c r="AJ90" s="98">
        <f t="shared" si="11"/>
        <v>1321.3839934525258</v>
      </c>
      <c r="AK90" s="103">
        <f t="shared" si="12"/>
        <v>651.7118064011689</v>
      </c>
      <c r="AL90" s="103">
        <v>10.3</v>
      </c>
      <c r="AM90" s="105">
        <f t="shared" si="13"/>
        <v>6712.631605932041</v>
      </c>
      <c r="AN90" s="98"/>
      <c r="AO90" s="98"/>
    </row>
    <row r="91" spans="1:41" ht="12.75" customHeight="1">
      <c r="A91" s="8"/>
      <c r="B91" s="59">
        <v>76</v>
      </c>
      <c r="C91" s="69"/>
      <c r="D91" s="61">
        <v>86599</v>
      </c>
      <c r="E91" s="63"/>
      <c r="F91" s="61">
        <v>1180</v>
      </c>
      <c r="G91" s="63"/>
      <c r="H91" s="64">
        <v>0.98637</v>
      </c>
      <c r="I91" s="63"/>
      <c r="J91" s="64">
        <v>0.01363</v>
      </c>
      <c r="K91" s="63"/>
      <c r="L91" s="64">
        <v>0.01284</v>
      </c>
      <c r="M91" s="63"/>
      <c r="N91" s="65">
        <v>86020</v>
      </c>
      <c r="O91" s="70"/>
      <c r="P91" s="65">
        <v>1283365</v>
      </c>
      <c r="Q91" s="40"/>
      <c r="R91" s="67">
        <v>14.82</v>
      </c>
      <c r="S91" s="71"/>
      <c r="V91" s="59">
        <v>76</v>
      </c>
      <c r="W91" s="69"/>
      <c r="X91" s="98">
        <v>17.48</v>
      </c>
      <c r="Y91" s="92">
        <v>0.01363</v>
      </c>
      <c r="Z91" s="34">
        <f t="shared" si="7"/>
        <v>86594.88340122231</v>
      </c>
      <c r="AA91" s="98">
        <f t="shared" si="8"/>
        <v>1180.28826075866</v>
      </c>
      <c r="AB91" s="99">
        <v>813</v>
      </c>
      <c r="AC91" s="103">
        <v>11.66</v>
      </c>
      <c r="AD91" s="104">
        <f t="shared" si="9"/>
        <v>9479.58</v>
      </c>
      <c r="AE91" s="98"/>
      <c r="AF91" s="98"/>
      <c r="AG91" s="98">
        <f t="shared" si="10"/>
        <v>0.0035834</v>
      </c>
      <c r="AH91" s="89">
        <f t="shared" si="6"/>
        <v>0.0172134</v>
      </c>
      <c r="AI91" s="34">
        <f t="shared" si="14"/>
        <v>83364.26102318011</v>
      </c>
      <c r="AJ91" s="98">
        <f t="shared" si="11"/>
        <v>1434.9823706964085</v>
      </c>
      <c r="AK91" s="103">
        <f t="shared" si="12"/>
        <v>643.7537035100561</v>
      </c>
      <c r="AL91" s="103">
        <v>11.66</v>
      </c>
      <c r="AM91" s="105">
        <f t="shared" si="13"/>
        <v>7506.168182927254</v>
      </c>
      <c r="AN91" s="98"/>
      <c r="AO91" s="98"/>
    </row>
    <row r="92" spans="1:41" ht="12.75" customHeight="1">
      <c r="A92" s="8"/>
      <c r="B92" s="59">
        <v>77</v>
      </c>
      <c r="C92" s="69"/>
      <c r="D92" s="61">
        <v>85419</v>
      </c>
      <c r="E92" s="63"/>
      <c r="F92" s="61">
        <v>1332</v>
      </c>
      <c r="G92" s="63"/>
      <c r="H92" s="64">
        <v>0.98441</v>
      </c>
      <c r="I92" s="63"/>
      <c r="J92" s="64">
        <v>0.01559</v>
      </c>
      <c r="K92" s="63"/>
      <c r="L92" s="64">
        <v>0.01466</v>
      </c>
      <c r="M92" s="63"/>
      <c r="N92" s="65">
        <v>84766</v>
      </c>
      <c r="O92" s="70"/>
      <c r="P92" s="65">
        <v>1197345</v>
      </c>
      <c r="Q92" s="40"/>
      <c r="R92" s="67">
        <v>14.02</v>
      </c>
      <c r="S92" s="71"/>
      <c r="V92" s="59">
        <v>77</v>
      </c>
      <c r="W92" s="69"/>
      <c r="X92" s="98">
        <v>17.48</v>
      </c>
      <c r="Y92" s="92">
        <v>0.01559</v>
      </c>
      <c r="Z92" s="34">
        <f t="shared" si="7"/>
        <v>85414.59514046364</v>
      </c>
      <c r="AA92" s="98">
        <f t="shared" si="8"/>
        <v>1331.6135382398281</v>
      </c>
      <c r="AB92" s="99">
        <v>829</v>
      </c>
      <c r="AC92" s="103">
        <v>13.02</v>
      </c>
      <c r="AD92" s="104">
        <f t="shared" si="9"/>
        <v>10793.58</v>
      </c>
      <c r="AE92" s="98"/>
      <c r="AF92" s="98"/>
      <c r="AG92" s="98">
        <f t="shared" si="10"/>
        <v>0.0035834</v>
      </c>
      <c r="AH92" s="89">
        <f t="shared" si="6"/>
        <v>0.0191734</v>
      </c>
      <c r="AI92" s="34">
        <f t="shared" si="14"/>
        <v>81929.2786524837</v>
      </c>
      <c r="AJ92" s="98">
        <f t="shared" si="11"/>
        <v>1570.862831315531</v>
      </c>
      <c r="AK92" s="103">
        <f t="shared" si="12"/>
        <v>674.0645894833467</v>
      </c>
      <c r="AL92" s="103">
        <v>13.02</v>
      </c>
      <c r="AM92" s="105">
        <f t="shared" si="13"/>
        <v>8776.320955073174</v>
      </c>
      <c r="AN92" s="98"/>
      <c r="AO92" s="98"/>
    </row>
    <row r="93" spans="1:41" ht="12.75" customHeight="1">
      <c r="A93" s="8"/>
      <c r="B93" s="59">
        <v>78</v>
      </c>
      <c r="C93" s="69"/>
      <c r="D93" s="61">
        <v>84087</v>
      </c>
      <c r="E93" s="63"/>
      <c r="F93" s="61">
        <v>1505</v>
      </c>
      <c r="G93" s="63"/>
      <c r="H93" s="64">
        <v>0.98211</v>
      </c>
      <c r="I93" s="63"/>
      <c r="J93" s="64">
        <v>0.01789</v>
      </c>
      <c r="K93" s="63"/>
      <c r="L93" s="64">
        <v>0.01682</v>
      </c>
      <c r="M93" s="63"/>
      <c r="N93" s="65">
        <v>83350</v>
      </c>
      <c r="O93" s="70"/>
      <c r="P93" s="65">
        <v>1112579</v>
      </c>
      <c r="Q93" s="40"/>
      <c r="R93" s="67">
        <v>13.23</v>
      </c>
      <c r="S93" s="71"/>
      <c r="V93" s="59">
        <v>78</v>
      </c>
      <c r="W93" s="69"/>
      <c r="X93" s="98">
        <v>17.48</v>
      </c>
      <c r="Y93" s="92">
        <v>0.01789</v>
      </c>
      <c r="Z93" s="34">
        <f t="shared" si="7"/>
        <v>84082.98160222381</v>
      </c>
      <c r="AA93" s="98">
        <f t="shared" si="8"/>
        <v>1504.2445408637839</v>
      </c>
      <c r="AB93" s="99">
        <v>798</v>
      </c>
      <c r="AC93" s="103">
        <v>14.38</v>
      </c>
      <c r="AD93" s="104">
        <f t="shared" si="9"/>
        <v>11475.24</v>
      </c>
      <c r="AE93" s="98"/>
      <c r="AF93" s="98"/>
      <c r="AG93" s="98">
        <f t="shared" si="10"/>
        <v>0.0035834</v>
      </c>
      <c r="AH93" s="89">
        <f t="shared" si="6"/>
        <v>0.0214734</v>
      </c>
      <c r="AI93" s="34">
        <f t="shared" si="14"/>
        <v>80358.41582116816</v>
      </c>
      <c r="AJ93" s="98">
        <f t="shared" si="11"/>
        <v>1725.5684062942726</v>
      </c>
      <c r="AK93" s="103">
        <f t="shared" si="12"/>
        <v>664.8327698454833</v>
      </c>
      <c r="AL93" s="103">
        <v>14.38</v>
      </c>
      <c r="AM93" s="105">
        <f t="shared" si="13"/>
        <v>9560.295230378051</v>
      </c>
      <c r="AN93" s="98"/>
      <c r="AO93" s="98"/>
    </row>
    <row r="94" spans="1:41" ht="12.75" customHeight="1">
      <c r="A94" s="8"/>
      <c r="B94" s="59">
        <v>79</v>
      </c>
      <c r="C94" s="69"/>
      <c r="D94" s="61">
        <v>82582</v>
      </c>
      <c r="E94" s="63"/>
      <c r="F94" s="61">
        <v>1699</v>
      </c>
      <c r="G94" s="63"/>
      <c r="H94" s="64">
        <v>0.97943</v>
      </c>
      <c r="I94" s="63"/>
      <c r="J94" s="64">
        <v>0.02057</v>
      </c>
      <c r="K94" s="63"/>
      <c r="L94" s="64">
        <v>0.01936</v>
      </c>
      <c r="M94" s="63"/>
      <c r="N94" s="65">
        <v>81750</v>
      </c>
      <c r="O94" s="70"/>
      <c r="P94" s="65">
        <v>1029229</v>
      </c>
      <c r="Q94" s="40"/>
      <c r="R94" s="67">
        <v>12.46</v>
      </c>
      <c r="S94" s="71"/>
      <c r="V94" s="59">
        <v>79</v>
      </c>
      <c r="W94" s="69"/>
      <c r="X94" s="98">
        <v>17.48</v>
      </c>
      <c r="Y94" s="92">
        <v>0.02057</v>
      </c>
      <c r="Z94" s="34">
        <f t="shared" si="7"/>
        <v>82578.73706136002</v>
      </c>
      <c r="AA94" s="98">
        <f t="shared" si="8"/>
        <v>1698.6446213521758</v>
      </c>
      <c r="AB94" s="99">
        <v>716</v>
      </c>
      <c r="AC94" s="103">
        <v>15.74</v>
      </c>
      <c r="AD94" s="104">
        <f t="shared" si="9"/>
        <v>11269.84</v>
      </c>
      <c r="AE94" s="98"/>
      <c r="AF94" s="98"/>
      <c r="AG94" s="98">
        <f t="shared" si="10"/>
        <v>0.0035834</v>
      </c>
      <c r="AH94" s="89">
        <f t="shared" si="6"/>
        <v>0.024153400000000002</v>
      </c>
      <c r="AI94" s="34">
        <f t="shared" si="14"/>
        <v>78632.84741487389</v>
      </c>
      <c r="AJ94" s="98">
        <f t="shared" si="11"/>
        <v>1899.2506167504152</v>
      </c>
      <c r="AK94" s="103">
        <f t="shared" si="12"/>
        <v>609.7741932812771</v>
      </c>
      <c r="AL94" s="103">
        <v>15.74</v>
      </c>
      <c r="AM94" s="105">
        <f t="shared" si="13"/>
        <v>9597.845802247302</v>
      </c>
      <c r="AN94" s="98"/>
      <c r="AO94" s="98"/>
    </row>
    <row r="95" spans="1:41" ht="12.75" customHeight="1">
      <c r="A95" s="8"/>
      <c r="B95" s="59">
        <v>80</v>
      </c>
      <c r="C95" s="69"/>
      <c r="D95" s="61">
        <v>80883</v>
      </c>
      <c r="E95" s="63"/>
      <c r="F95" s="61">
        <v>1909</v>
      </c>
      <c r="G95" s="63"/>
      <c r="H95" s="64">
        <v>0.97639</v>
      </c>
      <c r="I95" s="63"/>
      <c r="J95" s="64">
        <v>0.02361</v>
      </c>
      <c r="K95" s="63"/>
      <c r="L95" s="64">
        <v>0.02227</v>
      </c>
      <c r="M95" s="63"/>
      <c r="N95" s="65">
        <v>79947</v>
      </c>
      <c r="O95" s="70"/>
      <c r="P95" s="65">
        <v>947479</v>
      </c>
      <c r="Q95" s="40"/>
      <c r="R95" s="67">
        <v>11.71</v>
      </c>
      <c r="S95" s="71"/>
      <c r="V95" s="59">
        <v>80</v>
      </c>
      <c r="W95" s="69"/>
      <c r="X95" s="98">
        <v>42.43</v>
      </c>
      <c r="Y95" s="92">
        <v>0.02361</v>
      </c>
      <c r="Z95" s="34">
        <f t="shared" si="7"/>
        <v>80880.09244000785</v>
      </c>
      <c r="AA95" s="98">
        <f t="shared" si="8"/>
        <v>1909.5789825085853</v>
      </c>
      <c r="AB95" s="99">
        <v>614</v>
      </c>
      <c r="AC95" s="103">
        <v>17.1</v>
      </c>
      <c r="AD95" s="104">
        <f t="shared" si="9"/>
        <v>10499.400000000001</v>
      </c>
      <c r="AE95" s="98"/>
      <c r="AF95" s="98"/>
      <c r="AG95" s="98">
        <f t="shared" si="10"/>
        <v>0.00869815</v>
      </c>
      <c r="AH95" s="89">
        <f t="shared" si="6"/>
        <v>0.03230815</v>
      </c>
      <c r="AI95" s="34">
        <f t="shared" si="14"/>
        <v>76733.59679812347</v>
      </c>
      <c r="AJ95" s="98">
        <f t="shared" si="11"/>
        <v>2479.1205553932928</v>
      </c>
      <c r="AK95" s="103">
        <f t="shared" si="12"/>
        <v>448.69607204374125</v>
      </c>
      <c r="AL95" s="103">
        <v>17.1</v>
      </c>
      <c r="AM95" s="105">
        <f t="shared" si="13"/>
        <v>7672.702831947976</v>
      </c>
      <c r="AN95" s="98"/>
      <c r="AO95" s="98"/>
    </row>
    <row r="96" spans="1:41" ht="12.75" customHeight="1">
      <c r="A96" s="8"/>
      <c r="B96" s="59">
        <v>81</v>
      </c>
      <c r="C96" s="69"/>
      <c r="D96" s="61">
        <v>78974</v>
      </c>
      <c r="E96" s="63"/>
      <c r="F96" s="61">
        <v>2143</v>
      </c>
      <c r="G96" s="63"/>
      <c r="H96" s="64">
        <v>0.97286</v>
      </c>
      <c r="I96" s="63"/>
      <c r="J96" s="64">
        <v>0.02714</v>
      </c>
      <c r="K96" s="63"/>
      <c r="L96" s="64">
        <v>0.0256</v>
      </c>
      <c r="M96" s="63"/>
      <c r="N96" s="65">
        <v>77923</v>
      </c>
      <c r="O96" s="70"/>
      <c r="P96" s="65">
        <v>867532</v>
      </c>
      <c r="Q96" s="40"/>
      <c r="R96" s="67">
        <v>10.99</v>
      </c>
      <c r="S96" s="71"/>
      <c r="V96" s="59">
        <v>81</v>
      </c>
      <c r="W96" s="69"/>
      <c r="X96" s="98">
        <v>42.43</v>
      </c>
      <c r="Y96" s="92">
        <v>0.02714</v>
      </c>
      <c r="Z96" s="34">
        <f t="shared" si="7"/>
        <v>78970.51345749927</v>
      </c>
      <c r="AA96" s="98">
        <f t="shared" si="8"/>
        <v>2143.25973523653</v>
      </c>
      <c r="AB96" s="99">
        <v>645</v>
      </c>
      <c r="AC96" s="103">
        <v>23.38</v>
      </c>
      <c r="AD96" s="104">
        <f t="shared" si="9"/>
        <v>15080.099999999999</v>
      </c>
      <c r="AE96" s="98"/>
      <c r="AF96" s="98"/>
      <c r="AG96" s="98">
        <f t="shared" si="10"/>
        <v>0.00869815</v>
      </c>
      <c r="AH96" s="89">
        <f t="shared" si="6"/>
        <v>0.03583815</v>
      </c>
      <c r="AI96" s="34">
        <f t="shared" si="14"/>
        <v>74254.47624273018</v>
      </c>
      <c r="AJ96" s="98">
        <f t="shared" si="11"/>
        <v>2661.1430577584006</v>
      </c>
      <c r="AK96" s="103">
        <f t="shared" si="12"/>
        <v>488.4543426488254</v>
      </c>
      <c r="AL96" s="103">
        <v>23.38</v>
      </c>
      <c r="AM96" s="105">
        <f t="shared" si="13"/>
        <v>11420.062531129537</v>
      </c>
      <c r="AN96" s="98"/>
      <c r="AO96" s="98"/>
    </row>
    <row r="97" spans="1:41" ht="12.75" customHeight="1">
      <c r="A97" s="8"/>
      <c r="B97" s="59">
        <v>82</v>
      </c>
      <c r="C97" s="69"/>
      <c r="D97" s="61">
        <v>76831</v>
      </c>
      <c r="E97" s="63"/>
      <c r="F97" s="61">
        <v>2409</v>
      </c>
      <c r="G97" s="63"/>
      <c r="H97" s="64">
        <v>0.96864</v>
      </c>
      <c r="I97" s="63"/>
      <c r="J97" s="64">
        <v>0.03136</v>
      </c>
      <c r="K97" s="63"/>
      <c r="L97" s="64">
        <v>0.02956</v>
      </c>
      <c r="M97" s="63"/>
      <c r="N97" s="65">
        <v>75649</v>
      </c>
      <c r="O97" s="70"/>
      <c r="P97" s="65">
        <v>789609</v>
      </c>
      <c r="Q97" s="40"/>
      <c r="R97" s="67">
        <v>10.28</v>
      </c>
      <c r="S97" s="71"/>
      <c r="V97" s="59">
        <v>82</v>
      </c>
      <c r="W97" s="69"/>
      <c r="X97" s="98">
        <v>42.43</v>
      </c>
      <c r="Y97" s="92">
        <v>0.03136</v>
      </c>
      <c r="Z97" s="34">
        <f t="shared" si="7"/>
        <v>76827.25372226274</v>
      </c>
      <c r="AA97" s="98">
        <f t="shared" si="8"/>
        <v>2409.3026767301594</v>
      </c>
      <c r="AB97" s="99">
        <v>649</v>
      </c>
      <c r="AC97" s="103">
        <v>29.66</v>
      </c>
      <c r="AD97" s="104">
        <f t="shared" si="9"/>
        <v>19249.34</v>
      </c>
      <c r="AE97" s="98"/>
      <c r="AF97" s="98"/>
      <c r="AG97" s="98">
        <f t="shared" si="10"/>
        <v>0.00869815</v>
      </c>
      <c r="AH97" s="89">
        <f t="shared" si="6"/>
        <v>0.04005815</v>
      </c>
      <c r="AI97" s="34">
        <f t="shared" si="14"/>
        <v>71593.33318497178</v>
      </c>
      <c r="AJ97" s="98">
        <f t="shared" si="11"/>
        <v>2867.896479723577</v>
      </c>
      <c r="AK97" s="103">
        <f t="shared" si="12"/>
        <v>508.0773825051831</v>
      </c>
      <c r="AL97" s="103">
        <v>29.66</v>
      </c>
      <c r="AM97" s="105">
        <f t="shared" si="13"/>
        <v>15069.57516510373</v>
      </c>
      <c r="AN97" s="98"/>
      <c r="AO97" s="98"/>
    </row>
    <row r="98" spans="1:41" ht="12.75" customHeight="1">
      <c r="A98" s="8"/>
      <c r="B98" s="59">
        <v>83</v>
      </c>
      <c r="C98" s="69"/>
      <c r="D98" s="61">
        <v>74422</v>
      </c>
      <c r="E98" s="63"/>
      <c r="F98" s="61">
        <v>2701</v>
      </c>
      <c r="G98" s="63"/>
      <c r="H98" s="64">
        <v>0.9637</v>
      </c>
      <c r="I98" s="63"/>
      <c r="J98" s="64">
        <v>0.0363</v>
      </c>
      <c r="K98" s="63"/>
      <c r="L98" s="64">
        <v>0.03429</v>
      </c>
      <c r="M98" s="63"/>
      <c r="N98" s="65">
        <v>73096</v>
      </c>
      <c r="O98" s="70"/>
      <c r="P98" s="65">
        <v>713959</v>
      </c>
      <c r="Q98" s="40"/>
      <c r="R98" s="67">
        <v>9.59</v>
      </c>
      <c r="S98" s="71"/>
      <c r="V98" s="59">
        <v>83</v>
      </c>
      <c r="W98" s="69"/>
      <c r="X98" s="98">
        <v>42.43</v>
      </c>
      <c r="Y98" s="92">
        <v>0.0363</v>
      </c>
      <c r="Z98" s="34">
        <f t="shared" si="7"/>
        <v>74417.95104553258</v>
      </c>
      <c r="AA98" s="98">
        <f t="shared" si="8"/>
        <v>2701.3716229528327</v>
      </c>
      <c r="AB98" s="99">
        <v>633</v>
      </c>
      <c r="AC98" s="103">
        <v>35.94</v>
      </c>
      <c r="AD98" s="104">
        <f t="shared" si="9"/>
        <v>22750.019999999997</v>
      </c>
      <c r="AE98" s="98"/>
      <c r="AF98" s="98"/>
      <c r="AG98" s="98">
        <f t="shared" si="10"/>
        <v>0.00869815</v>
      </c>
      <c r="AH98" s="89">
        <f t="shared" si="6"/>
        <v>0.04499815</v>
      </c>
      <c r="AI98" s="34">
        <f t="shared" si="14"/>
        <v>68725.4367052482</v>
      </c>
      <c r="AJ98" s="98">
        <f t="shared" si="11"/>
        <v>3092.517509678264</v>
      </c>
      <c r="AK98" s="103">
        <f t="shared" si="12"/>
        <v>510.6409930186018</v>
      </c>
      <c r="AL98" s="103">
        <v>35.94</v>
      </c>
      <c r="AM98" s="105">
        <f t="shared" si="13"/>
        <v>18352.43728908855</v>
      </c>
      <c r="AN98" s="98"/>
      <c r="AO98" s="98"/>
    </row>
    <row r="99" spans="1:41" ht="12.75" customHeight="1">
      <c r="A99" s="8"/>
      <c r="B99" s="59">
        <v>84</v>
      </c>
      <c r="C99" s="69"/>
      <c r="D99" s="61">
        <v>71720</v>
      </c>
      <c r="E99" s="63"/>
      <c r="F99" s="61">
        <v>3004</v>
      </c>
      <c r="G99" s="63"/>
      <c r="H99" s="64">
        <v>0.95812</v>
      </c>
      <c r="I99" s="63"/>
      <c r="J99" s="64">
        <v>0.04188</v>
      </c>
      <c r="K99" s="63"/>
      <c r="L99" s="64">
        <v>0.03976</v>
      </c>
      <c r="M99" s="63"/>
      <c r="N99" s="65">
        <v>70244</v>
      </c>
      <c r="O99" s="70"/>
      <c r="P99" s="65">
        <v>640864</v>
      </c>
      <c r="Q99" s="40"/>
      <c r="R99" s="67">
        <v>8.94</v>
      </c>
      <c r="S99" s="71"/>
      <c r="V99" s="59">
        <v>84</v>
      </c>
      <c r="W99" s="69"/>
      <c r="X99" s="98">
        <v>42.43</v>
      </c>
      <c r="Y99" s="92">
        <v>0.04188</v>
      </c>
      <c r="Z99" s="34">
        <f t="shared" si="7"/>
        <v>71716.57942257974</v>
      </c>
      <c r="AA99" s="98">
        <f t="shared" si="8"/>
        <v>3003.49034621764</v>
      </c>
      <c r="AB99" s="99">
        <v>588</v>
      </c>
      <c r="AC99" s="103">
        <v>42.22</v>
      </c>
      <c r="AD99" s="104">
        <f t="shared" si="9"/>
        <v>24825.36</v>
      </c>
      <c r="AE99" s="98"/>
      <c r="AF99" s="98"/>
      <c r="AG99" s="98">
        <f t="shared" si="10"/>
        <v>0.00869815</v>
      </c>
      <c r="AH99" s="89">
        <f t="shared" si="6"/>
        <v>0.05057815</v>
      </c>
      <c r="AI99" s="34">
        <f t="shared" si="14"/>
        <v>65632.91919556994</v>
      </c>
      <c r="AJ99" s="98">
        <f t="shared" si="11"/>
        <v>3319.5916320114156</v>
      </c>
      <c r="AK99" s="103">
        <f t="shared" si="12"/>
        <v>486.87901791583914</v>
      </c>
      <c r="AL99" s="103">
        <v>42.22</v>
      </c>
      <c r="AM99" s="105">
        <f t="shared" si="13"/>
        <v>20556.032136406728</v>
      </c>
      <c r="AN99" s="98"/>
      <c r="AO99" s="98"/>
    </row>
    <row r="100" spans="1:41" ht="12.75" customHeight="1">
      <c r="A100" s="8"/>
      <c r="B100" s="59">
        <v>85</v>
      </c>
      <c r="C100" s="69"/>
      <c r="D100" s="61">
        <v>68716</v>
      </c>
      <c r="E100" s="63"/>
      <c r="F100" s="61">
        <v>3310</v>
      </c>
      <c r="G100" s="63"/>
      <c r="H100" s="64">
        <v>0.95184</v>
      </c>
      <c r="I100" s="63"/>
      <c r="J100" s="64">
        <v>0.04816</v>
      </c>
      <c r="K100" s="63"/>
      <c r="L100" s="64">
        <v>0.04593</v>
      </c>
      <c r="M100" s="63"/>
      <c r="N100" s="65">
        <v>67087</v>
      </c>
      <c r="O100" s="70"/>
      <c r="P100" s="65">
        <v>570620</v>
      </c>
      <c r="Q100" s="40"/>
      <c r="R100" s="67">
        <v>8.3</v>
      </c>
      <c r="S100" s="71"/>
      <c r="V100" s="59">
        <v>85</v>
      </c>
      <c r="W100" s="69"/>
      <c r="X100" s="98">
        <v>42.43</v>
      </c>
      <c r="Y100" s="92">
        <v>0.04816</v>
      </c>
      <c r="Z100" s="34">
        <f t="shared" si="7"/>
        <v>68713.0890763621</v>
      </c>
      <c r="AA100" s="98">
        <f t="shared" si="8"/>
        <v>3309.222369917599</v>
      </c>
      <c r="AB100" s="99">
        <v>538</v>
      </c>
      <c r="AC100" s="103">
        <v>48.5</v>
      </c>
      <c r="AD100" s="104">
        <f t="shared" si="9"/>
        <v>26093</v>
      </c>
      <c r="AE100" s="98"/>
      <c r="AF100" s="98"/>
      <c r="AG100" s="98">
        <f t="shared" si="10"/>
        <v>0.00869815</v>
      </c>
      <c r="AH100" s="89">
        <f t="shared" si="6"/>
        <v>0.05685815</v>
      </c>
      <c r="AI100" s="34">
        <f t="shared" si="14"/>
        <v>62313.327563558516</v>
      </c>
      <c r="AJ100" s="98">
        <f t="shared" si="11"/>
        <v>3543.020525607945</v>
      </c>
      <c r="AK100" s="103">
        <f t="shared" si="12"/>
        <v>455.69685260600284</v>
      </c>
      <c r="AL100" s="103">
        <v>48.5</v>
      </c>
      <c r="AM100" s="105">
        <f t="shared" si="13"/>
        <v>22101.29735139114</v>
      </c>
      <c r="AN100" s="98"/>
      <c r="AO100" s="98"/>
    </row>
    <row r="101" spans="1:41" ht="12.75" customHeight="1">
      <c r="A101" s="8"/>
      <c r="B101" s="59">
        <v>86</v>
      </c>
      <c r="C101" s="69"/>
      <c r="D101" s="61">
        <v>65407</v>
      </c>
      <c r="E101" s="63"/>
      <c r="F101" s="61">
        <v>3622</v>
      </c>
      <c r="G101" s="63"/>
      <c r="H101" s="64">
        <v>0.94462</v>
      </c>
      <c r="I101" s="63"/>
      <c r="J101" s="64">
        <v>0.05538</v>
      </c>
      <c r="K101" s="63"/>
      <c r="L101" s="64">
        <v>0.05298</v>
      </c>
      <c r="M101" s="63"/>
      <c r="N101" s="65">
        <v>63622</v>
      </c>
      <c r="O101" s="70"/>
      <c r="P101" s="65">
        <v>503533</v>
      </c>
      <c r="Q101" s="40"/>
      <c r="R101" s="67">
        <v>7.7</v>
      </c>
      <c r="S101" s="71"/>
      <c r="V101" s="59">
        <v>86</v>
      </c>
      <c r="W101" s="69"/>
      <c r="X101" s="98">
        <v>42.43</v>
      </c>
      <c r="Y101" s="92">
        <v>0.05538</v>
      </c>
      <c r="Z101" s="34">
        <f t="shared" si="7"/>
        <v>65403.8667064445</v>
      </c>
      <c r="AA101" s="98">
        <f t="shared" si="8"/>
        <v>3622.0661382028966</v>
      </c>
      <c r="AB101" s="99">
        <v>516</v>
      </c>
      <c r="AC101" s="103">
        <v>54.78</v>
      </c>
      <c r="AD101" s="104">
        <f t="shared" si="9"/>
        <v>28266.48</v>
      </c>
      <c r="AE101" s="98"/>
      <c r="AF101" s="98"/>
      <c r="AG101" s="98">
        <f t="shared" si="10"/>
        <v>0.00869815</v>
      </c>
      <c r="AH101" s="89">
        <f t="shared" si="6"/>
        <v>0.06407815</v>
      </c>
      <c r="AI101" s="34">
        <f t="shared" si="14"/>
        <v>58770.30703795057</v>
      </c>
      <c r="AJ101" s="98">
        <f t="shared" si="11"/>
        <v>3765.8925499238526</v>
      </c>
      <c r="AK101" s="103">
        <f t="shared" si="12"/>
        <v>445.9566950668832</v>
      </c>
      <c r="AL101" s="103">
        <v>54.78</v>
      </c>
      <c r="AM101" s="105">
        <f t="shared" si="13"/>
        <v>24429.50775576386</v>
      </c>
      <c r="AN101" s="98"/>
      <c r="AO101" s="98"/>
    </row>
    <row r="102" spans="1:41" ht="12.75" customHeight="1">
      <c r="A102" s="8"/>
      <c r="B102" s="59">
        <v>87</v>
      </c>
      <c r="C102" s="69"/>
      <c r="D102" s="61">
        <v>61784</v>
      </c>
      <c r="E102" s="63"/>
      <c r="F102" s="61">
        <v>3938</v>
      </c>
      <c r="G102" s="63"/>
      <c r="H102" s="64">
        <v>0.93627</v>
      </c>
      <c r="I102" s="63"/>
      <c r="J102" s="64">
        <v>0.06373</v>
      </c>
      <c r="K102" s="63"/>
      <c r="L102" s="64">
        <v>0.06118</v>
      </c>
      <c r="M102" s="63"/>
      <c r="N102" s="65">
        <v>59842</v>
      </c>
      <c r="O102" s="70"/>
      <c r="P102" s="65">
        <v>439911</v>
      </c>
      <c r="Q102" s="40"/>
      <c r="R102" s="67">
        <v>7.12</v>
      </c>
      <c r="S102" s="71"/>
      <c r="V102" s="59">
        <v>87</v>
      </c>
      <c r="W102" s="69"/>
      <c r="X102" s="98">
        <v>42.43</v>
      </c>
      <c r="Y102" s="92">
        <v>0.06373</v>
      </c>
      <c r="Z102" s="34">
        <f t="shared" si="7"/>
        <v>61781.800568241604</v>
      </c>
      <c r="AA102" s="98">
        <f t="shared" si="8"/>
        <v>3937.354150214037</v>
      </c>
      <c r="AB102" s="99">
        <v>476</v>
      </c>
      <c r="AC102" s="103">
        <v>61.06</v>
      </c>
      <c r="AD102" s="104">
        <f t="shared" si="9"/>
        <v>29064.56</v>
      </c>
      <c r="AE102" s="98"/>
      <c r="AF102" s="98"/>
      <c r="AG102" s="98">
        <f t="shared" si="10"/>
        <v>0.00869815</v>
      </c>
      <c r="AH102" s="89">
        <f t="shared" si="6"/>
        <v>0.07242815</v>
      </c>
      <c r="AI102" s="34">
        <f t="shared" si="14"/>
        <v>55004.41448802672</v>
      </c>
      <c r="AJ102" s="98">
        <f t="shared" si="11"/>
        <v>3983.867983200972</v>
      </c>
      <c r="AK102" s="103">
        <f t="shared" si="12"/>
        <v>418.8354942104692</v>
      </c>
      <c r="AL102" s="103">
        <v>61.06</v>
      </c>
      <c r="AM102" s="105">
        <f t="shared" si="13"/>
        <v>25574.09527649125</v>
      </c>
      <c r="AN102" s="98"/>
      <c r="AO102" s="98"/>
    </row>
    <row r="103" spans="1:41" ht="12.75" customHeight="1">
      <c r="A103" s="8"/>
      <c r="B103" s="59">
        <v>88</v>
      </c>
      <c r="C103" s="69"/>
      <c r="D103" s="61">
        <v>57847</v>
      </c>
      <c r="E103" s="63"/>
      <c r="F103" s="61">
        <v>4253</v>
      </c>
      <c r="G103" s="63"/>
      <c r="H103" s="64">
        <v>0.92648</v>
      </c>
      <c r="I103" s="63"/>
      <c r="J103" s="64">
        <v>0.07352</v>
      </c>
      <c r="K103" s="63"/>
      <c r="L103" s="64">
        <v>0.07085</v>
      </c>
      <c r="M103" s="63"/>
      <c r="N103" s="65">
        <v>55745</v>
      </c>
      <c r="O103" s="70"/>
      <c r="P103" s="65">
        <v>380069</v>
      </c>
      <c r="Q103" s="40"/>
      <c r="R103" s="67">
        <v>6.57</v>
      </c>
      <c r="S103" s="71"/>
      <c r="V103" s="59">
        <v>88</v>
      </c>
      <c r="W103" s="69"/>
      <c r="X103" s="98">
        <v>42.43</v>
      </c>
      <c r="Y103" s="92">
        <v>0.07352</v>
      </c>
      <c r="Z103" s="34">
        <f t="shared" si="7"/>
        <v>57844.44641802757</v>
      </c>
      <c r="AA103" s="98">
        <f t="shared" si="8"/>
        <v>4252.723700653387</v>
      </c>
      <c r="AB103" s="99">
        <v>431</v>
      </c>
      <c r="AC103" s="103">
        <v>67.34</v>
      </c>
      <c r="AD103" s="104">
        <f t="shared" si="9"/>
        <v>29023.54</v>
      </c>
      <c r="AE103" s="98"/>
      <c r="AF103" s="98"/>
      <c r="AG103" s="98">
        <f t="shared" si="10"/>
        <v>0.00869815</v>
      </c>
      <c r="AH103" s="89">
        <f t="shared" si="6"/>
        <v>0.08221815</v>
      </c>
      <c r="AI103" s="34">
        <f t="shared" si="14"/>
        <v>51020.54650482575</v>
      </c>
      <c r="AJ103" s="98">
        <f t="shared" si="11"/>
        <v>4194.814945615739</v>
      </c>
      <c r="AK103" s="103">
        <f t="shared" si="12"/>
        <v>385.40297975568654</v>
      </c>
      <c r="AL103" s="103">
        <v>67.34</v>
      </c>
      <c r="AM103" s="105">
        <f t="shared" si="13"/>
        <v>25953.036656747932</v>
      </c>
      <c r="AN103" s="98"/>
      <c r="AO103" s="98"/>
    </row>
    <row r="104" spans="1:41" ht="12.75" customHeight="1">
      <c r="A104" s="8"/>
      <c r="B104" s="59">
        <v>89</v>
      </c>
      <c r="C104" s="69"/>
      <c r="D104" s="61">
        <v>53594</v>
      </c>
      <c r="E104" s="63"/>
      <c r="F104" s="61">
        <v>4531</v>
      </c>
      <c r="G104" s="63"/>
      <c r="H104" s="64">
        <v>0.91546</v>
      </c>
      <c r="I104" s="63"/>
      <c r="J104" s="64">
        <v>0.08454</v>
      </c>
      <c r="K104" s="63"/>
      <c r="L104" s="64">
        <v>0.08208</v>
      </c>
      <c r="M104" s="63"/>
      <c r="N104" s="65">
        <v>51350</v>
      </c>
      <c r="O104" s="70"/>
      <c r="P104" s="65">
        <v>324323</v>
      </c>
      <c r="Q104" s="40"/>
      <c r="R104" s="67">
        <v>6.05</v>
      </c>
      <c r="S104" s="71"/>
      <c r="V104" s="59">
        <v>89</v>
      </c>
      <c r="W104" s="69"/>
      <c r="X104" s="98">
        <v>42.43</v>
      </c>
      <c r="Y104" s="92">
        <v>0.08454</v>
      </c>
      <c r="Z104" s="34">
        <f t="shared" si="7"/>
        <v>53591.722717374185</v>
      </c>
      <c r="AA104" s="98">
        <f t="shared" si="8"/>
        <v>4530.644238526814</v>
      </c>
      <c r="AB104" s="99">
        <v>378</v>
      </c>
      <c r="AC104" s="103">
        <v>73.62</v>
      </c>
      <c r="AD104" s="104">
        <f t="shared" si="9"/>
        <v>27828.36</v>
      </c>
      <c r="AE104" s="98"/>
      <c r="AF104" s="98"/>
      <c r="AG104" s="98">
        <f t="shared" si="10"/>
        <v>0.00869815</v>
      </c>
      <c r="AH104" s="89">
        <f t="shared" si="6"/>
        <v>0.09323815</v>
      </c>
      <c r="AI104" s="34">
        <f t="shared" si="14"/>
        <v>46825.731559210006</v>
      </c>
      <c r="AJ104" s="98">
        <f t="shared" si="11"/>
        <v>4365.944582977357</v>
      </c>
      <c r="AK104" s="103">
        <f t="shared" si="12"/>
        <v>342.73653005770706</v>
      </c>
      <c r="AL104" s="103">
        <v>73.62</v>
      </c>
      <c r="AM104" s="105">
        <f t="shared" si="13"/>
        <v>25232.263342848397</v>
      </c>
      <c r="AN104" s="98"/>
      <c r="AO104" s="98"/>
    </row>
    <row r="105" spans="1:41" ht="12.75" customHeight="1">
      <c r="A105" s="8"/>
      <c r="B105" s="59">
        <v>90</v>
      </c>
      <c r="C105" s="69"/>
      <c r="D105" s="61">
        <v>49063</v>
      </c>
      <c r="E105" s="63"/>
      <c r="F105" s="61">
        <v>4757</v>
      </c>
      <c r="G105" s="63"/>
      <c r="H105" s="64">
        <v>0.90305</v>
      </c>
      <c r="I105" s="63"/>
      <c r="J105" s="64">
        <v>0.09695</v>
      </c>
      <c r="K105" s="63"/>
      <c r="L105" s="64">
        <v>0.09485</v>
      </c>
      <c r="M105" s="63"/>
      <c r="N105" s="65">
        <v>46701</v>
      </c>
      <c r="O105" s="70"/>
      <c r="P105" s="65">
        <v>272974</v>
      </c>
      <c r="Q105" s="40"/>
      <c r="R105" s="67">
        <v>5.56</v>
      </c>
      <c r="S105" s="71"/>
      <c r="V105" s="59">
        <v>90</v>
      </c>
      <c r="W105" s="69"/>
      <c r="X105" s="98">
        <v>30.48</v>
      </c>
      <c r="Y105" s="92">
        <v>0.09695</v>
      </c>
      <c r="Z105" s="34">
        <f t="shared" si="7"/>
        <v>49061.07847884737</v>
      </c>
      <c r="AA105" s="98">
        <f t="shared" si="8"/>
        <v>4756.471558524252</v>
      </c>
      <c r="AB105" s="99">
        <v>340</v>
      </c>
      <c r="AC105" s="103">
        <v>79.9</v>
      </c>
      <c r="AD105" s="104">
        <f t="shared" si="9"/>
        <v>27166.000000000004</v>
      </c>
      <c r="AE105" s="98"/>
      <c r="AF105" s="98"/>
      <c r="AG105" s="98">
        <f t="shared" si="10"/>
        <v>0.0062484</v>
      </c>
      <c r="AH105" s="89">
        <f t="shared" si="6"/>
        <v>0.1031984</v>
      </c>
      <c r="AI105" s="34">
        <f t="shared" si="14"/>
        <v>42459.78697623265</v>
      </c>
      <c r="AJ105" s="98">
        <f t="shared" si="11"/>
        <v>4381.782080288048</v>
      </c>
      <c r="AK105" s="103">
        <f t="shared" si="12"/>
        <v>319.4138668816571</v>
      </c>
      <c r="AL105" s="103">
        <v>79.9</v>
      </c>
      <c r="AM105" s="105">
        <f t="shared" si="13"/>
        <v>25521.167963844404</v>
      </c>
      <c r="AN105" s="98"/>
      <c r="AO105" s="98"/>
    </row>
    <row r="106" spans="1:41" ht="12.75" customHeight="1">
      <c r="A106" s="8"/>
      <c r="B106" s="59">
        <v>91</v>
      </c>
      <c r="C106" s="69"/>
      <c r="D106" s="61">
        <v>44306</v>
      </c>
      <c r="E106" s="63"/>
      <c r="F106" s="61">
        <v>4918</v>
      </c>
      <c r="G106" s="63"/>
      <c r="H106" s="64">
        <v>0.889</v>
      </c>
      <c r="I106" s="63"/>
      <c r="J106" s="64">
        <v>0.111</v>
      </c>
      <c r="K106" s="63"/>
      <c r="L106" s="64">
        <v>0.1094</v>
      </c>
      <c r="M106" s="63"/>
      <c r="N106" s="65">
        <v>41859</v>
      </c>
      <c r="O106" s="70"/>
      <c r="P106" s="65">
        <v>226273</v>
      </c>
      <c r="Q106" s="40"/>
      <c r="R106" s="67">
        <v>5.11</v>
      </c>
      <c r="S106" s="71"/>
      <c r="V106" s="59">
        <v>91</v>
      </c>
      <c r="W106" s="69"/>
      <c r="X106" s="98">
        <v>30.48</v>
      </c>
      <c r="Y106" s="92">
        <v>0.111</v>
      </c>
      <c r="Z106" s="34">
        <f t="shared" si="7"/>
        <v>44304.606920323116</v>
      </c>
      <c r="AA106" s="98">
        <f t="shared" si="8"/>
        <v>4917.811368155866</v>
      </c>
      <c r="AB106" s="99">
        <v>297</v>
      </c>
      <c r="AC106" s="103">
        <v>87.3</v>
      </c>
      <c r="AD106" s="104">
        <f t="shared" si="9"/>
        <v>25928.1</v>
      </c>
      <c r="AE106" s="98"/>
      <c r="AF106" s="98"/>
      <c r="AG106" s="98">
        <f t="shared" si="10"/>
        <v>0.0062484</v>
      </c>
      <c r="AH106" s="89">
        <f t="shared" si="6"/>
        <v>0.1172484</v>
      </c>
      <c r="AI106" s="34">
        <f t="shared" si="14"/>
        <v>38078.00489594461</v>
      </c>
      <c r="AJ106" s="98">
        <f t="shared" si="11"/>
        <v>4464.585149241671</v>
      </c>
      <c r="AK106" s="103">
        <f t="shared" si="12"/>
        <v>281.1722803893273</v>
      </c>
      <c r="AL106" s="103">
        <v>87.3</v>
      </c>
      <c r="AM106" s="105">
        <f t="shared" si="13"/>
        <v>24546.340077988272</v>
      </c>
      <c r="AN106" s="98"/>
      <c r="AO106" s="98"/>
    </row>
    <row r="107" spans="1:41" ht="12.75" customHeight="1">
      <c r="A107" s="8"/>
      <c r="B107" s="59">
        <v>92</v>
      </c>
      <c r="C107" s="69"/>
      <c r="D107" s="61">
        <v>39389</v>
      </c>
      <c r="E107" s="63"/>
      <c r="F107" s="61">
        <v>5025</v>
      </c>
      <c r="G107" s="63"/>
      <c r="H107" s="64">
        <v>0.87243</v>
      </c>
      <c r="I107" s="63"/>
      <c r="J107" s="64">
        <v>0.12757</v>
      </c>
      <c r="K107" s="63"/>
      <c r="L107" s="64">
        <v>0.12656</v>
      </c>
      <c r="M107" s="63"/>
      <c r="N107" s="65">
        <v>36881</v>
      </c>
      <c r="O107" s="70"/>
      <c r="P107" s="65">
        <v>184414</v>
      </c>
      <c r="Q107" s="40"/>
      <c r="R107" s="67">
        <v>4.68</v>
      </c>
      <c r="S107" s="71"/>
      <c r="V107" s="59">
        <v>92</v>
      </c>
      <c r="W107" s="69"/>
      <c r="X107" s="98">
        <v>30.48</v>
      </c>
      <c r="Y107" s="92">
        <v>0.12757</v>
      </c>
      <c r="Z107" s="34">
        <f t="shared" si="7"/>
        <v>39386.79555216725</v>
      </c>
      <c r="AA107" s="98">
        <f t="shared" si="8"/>
        <v>5024.573508589975</v>
      </c>
      <c r="AB107" s="99">
        <v>254</v>
      </c>
      <c r="AC107" s="103">
        <v>94.7</v>
      </c>
      <c r="AD107" s="104">
        <f t="shared" si="9"/>
        <v>24053.8</v>
      </c>
      <c r="AE107" s="98"/>
      <c r="AF107" s="98"/>
      <c r="AG107" s="98">
        <f t="shared" si="10"/>
        <v>0.0062484</v>
      </c>
      <c r="AH107" s="89">
        <f t="shared" si="6"/>
        <v>0.13381839999999998</v>
      </c>
      <c r="AI107" s="34">
        <f t="shared" si="14"/>
        <v>33613.41974670294</v>
      </c>
      <c r="AJ107" s="98">
        <f t="shared" si="11"/>
        <v>4498.094049032192</v>
      </c>
      <c r="AK107" s="103">
        <f t="shared" si="12"/>
        <v>242.1399448805247</v>
      </c>
      <c r="AL107" s="103">
        <v>94.7</v>
      </c>
      <c r="AM107" s="105">
        <f t="shared" si="13"/>
        <v>22930.65278018569</v>
      </c>
      <c r="AN107" s="98"/>
      <c r="AO107" s="98"/>
    </row>
    <row r="108" spans="1:41" ht="12.75" customHeight="1">
      <c r="A108" s="8"/>
      <c r="B108" s="59">
        <v>93</v>
      </c>
      <c r="C108" s="69"/>
      <c r="D108" s="61">
        <v>34364</v>
      </c>
      <c r="E108" s="63"/>
      <c r="F108" s="61">
        <v>5024</v>
      </c>
      <c r="G108" s="63"/>
      <c r="H108" s="64">
        <v>0.85381</v>
      </c>
      <c r="I108" s="63"/>
      <c r="J108" s="64">
        <v>0.14619</v>
      </c>
      <c r="K108" s="63"/>
      <c r="L108" s="64">
        <v>0.14682</v>
      </c>
      <c r="M108" s="63"/>
      <c r="N108" s="65">
        <v>31846</v>
      </c>
      <c r="O108" s="70"/>
      <c r="P108" s="65">
        <v>147533</v>
      </c>
      <c r="Q108" s="40"/>
      <c r="R108" s="67">
        <v>4.29</v>
      </c>
      <c r="S108" s="71"/>
      <c r="V108" s="59">
        <v>93</v>
      </c>
      <c r="W108" s="69"/>
      <c r="X108" s="98">
        <v>30.48</v>
      </c>
      <c r="Y108" s="92">
        <v>0.14619</v>
      </c>
      <c r="Z108" s="34">
        <f t="shared" si="7"/>
        <v>34362.222043577276</v>
      </c>
      <c r="AA108" s="98">
        <f t="shared" si="8"/>
        <v>5023.413240550562</v>
      </c>
      <c r="AB108" s="99">
        <v>216</v>
      </c>
      <c r="AC108" s="103">
        <v>102.1</v>
      </c>
      <c r="AD108" s="104">
        <f t="shared" si="9"/>
        <v>22053.6</v>
      </c>
      <c r="AE108" s="98"/>
      <c r="AF108" s="98"/>
      <c r="AG108" s="98">
        <f t="shared" si="10"/>
        <v>0.0062484</v>
      </c>
      <c r="AH108" s="89">
        <f t="shared" si="6"/>
        <v>0.15243839999999997</v>
      </c>
      <c r="AI108" s="34">
        <f t="shared" si="14"/>
        <v>29115.325697670745</v>
      </c>
      <c r="AJ108" s="98">
        <f t="shared" si="11"/>
        <v>4438.293664831811</v>
      </c>
      <c r="AK108" s="103">
        <f t="shared" si="12"/>
        <v>207.14623087096166</v>
      </c>
      <c r="AL108" s="103">
        <v>102.1</v>
      </c>
      <c r="AM108" s="105">
        <f t="shared" si="13"/>
        <v>21149.630171925186</v>
      </c>
      <c r="AN108" s="98"/>
      <c r="AO108" s="98"/>
    </row>
    <row r="109" spans="1:41" ht="12.75" customHeight="1">
      <c r="A109" s="8"/>
      <c r="B109" s="59">
        <v>94</v>
      </c>
      <c r="C109" s="69"/>
      <c r="D109" s="61">
        <v>29340</v>
      </c>
      <c r="E109" s="63"/>
      <c r="F109" s="61">
        <v>4876</v>
      </c>
      <c r="G109" s="63"/>
      <c r="H109" s="64">
        <v>0.8338</v>
      </c>
      <c r="I109" s="63"/>
      <c r="J109" s="64">
        <v>0.1662</v>
      </c>
      <c r="K109" s="63"/>
      <c r="L109" s="64">
        <v>0.16949</v>
      </c>
      <c r="M109" s="63"/>
      <c r="N109" s="65">
        <v>26884</v>
      </c>
      <c r="O109" s="70"/>
      <c r="P109" s="65">
        <v>115686</v>
      </c>
      <c r="Q109" s="40"/>
      <c r="R109" s="67">
        <v>3.94</v>
      </c>
      <c r="S109" s="71"/>
      <c r="V109" s="59">
        <v>94</v>
      </c>
      <c r="W109" s="69"/>
      <c r="X109" s="98">
        <v>30.48</v>
      </c>
      <c r="Y109" s="92">
        <v>0.1662</v>
      </c>
      <c r="Z109" s="34">
        <f t="shared" si="7"/>
        <v>29338.808803026714</v>
      </c>
      <c r="AA109" s="98">
        <f t="shared" si="8"/>
        <v>4876.110023063039</v>
      </c>
      <c r="AB109" s="99">
        <v>171</v>
      </c>
      <c r="AC109" s="103">
        <v>109.5</v>
      </c>
      <c r="AD109" s="104">
        <f t="shared" si="9"/>
        <v>18724.5</v>
      </c>
      <c r="AE109" s="98"/>
      <c r="AF109" s="98"/>
      <c r="AG109" s="98">
        <f t="shared" si="10"/>
        <v>0.0062484</v>
      </c>
      <c r="AH109" s="89">
        <f t="shared" si="6"/>
        <v>0.17244839999999997</v>
      </c>
      <c r="AI109" s="34">
        <f t="shared" si="14"/>
        <v>24677.032032838935</v>
      </c>
      <c r="AJ109" s="98">
        <f t="shared" si="11"/>
        <v>4255.514690811821</v>
      </c>
      <c r="AK109" s="103">
        <f t="shared" si="12"/>
        <v>164.80408052495704</v>
      </c>
      <c r="AL109" s="103">
        <v>109.5</v>
      </c>
      <c r="AM109" s="105">
        <f t="shared" si="13"/>
        <v>18046.046817482795</v>
      </c>
      <c r="AN109" s="98"/>
      <c r="AO109" s="98"/>
    </row>
    <row r="110" spans="1:41" ht="12.75" customHeight="1">
      <c r="A110" s="8"/>
      <c r="B110" s="59">
        <v>95</v>
      </c>
      <c r="C110" s="69"/>
      <c r="D110" s="61">
        <v>24464</v>
      </c>
      <c r="E110" s="63"/>
      <c r="F110" s="61">
        <v>4598</v>
      </c>
      <c r="G110" s="63"/>
      <c r="H110" s="64">
        <v>0.81204</v>
      </c>
      <c r="I110" s="63"/>
      <c r="J110" s="64">
        <v>0.18796</v>
      </c>
      <c r="K110" s="63"/>
      <c r="L110" s="64">
        <v>0.19609</v>
      </c>
      <c r="M110" s="63"/>
      <c r="N110" s="65">
        <v>22135</v>
      </c>
      <c r="O110" s="70"/>
      <c r="P110" s="65">
        <v>88802</v>
      </c>
      <c r="Q110" s="40"/>
      <c r="R110" s="67">
        <v>3.63</v>
      </c>
      <c r="S110" s="71"/>
      <c r="V110" s="59">
        <v>95</v>
      </c>
      <c r="W110" s="69"/>
      <c r="X110" s="98">
        <v>30.48</v>
      </c>
      <c r="Y110" s="92">
        <v>0.18796</v>
      </c>
      <c r="Z110" s="34">
        <f t="shared" si="7"/>
        <v>24462.698779963674</v>
      </c>
      <c r="AA110" s="98">
        <f t="shared" si="8"/>
        <v>4598.008862681972</v>
      </c>
      <c r="AB110" s="99">
        <v>132</v>
      </c>
      <c r="AC110" s="103">
        <v>116.9</v>
      </c>
      <c r="AD110" s="104">
        <f t="shared" si="9"/>
        <v>15430.800000000001</v>
      </c>
      <c r="AE110" s="98"/>
      <c r="AF110" s="98"/>
      <c r="AG110" s="98">
        <f t="shared" si="10"/>
        <v>0.0062484</v>
      </c>
      <c r="AH110" s="89">
        <f t="shared" si="6"/>
        <v>0.19420839999999998</v>
      </c>
      <c r="AI110" s="34">
        <f t="shared" si="14"/>
        <v>20421.517342027113</v>
      </c>
      <c r="AJ110" s="98">
        <f t="shared" si="11"/>
        <v>3966.030208567338</v>
      </c>
      <c r="AK110" s="103">
        <f t="shared" si="12"/>
        <v>127.75307350248498</v>
      </c>
      <c r="AL110" s="103">
        <v>116.9</v>
      </c>
      <c r="AM110" s="105">
        <f t="shared" si="13"/>
        <v>14934.334292440495</v>
      </c>
      <c r="AN110" s="98"/>
      <c r="AO110" s="98"/>
    </row>
    <row r="111" spans="1:41" ht="12.75" customHeight="1">
      <c r="A111" s="8"/>
      <c r="B111" s="59">
        <v>96</v>
      </c>
      <c r="C111" s="69"/>
      <c r="D111" s="61">
        <v>19866</v>
      </c>
      <c r="E111" s="63"/>
      <c r="F111" s="61">
        <v>4132</v>
      </c>
      <c r="G111" s="63"/>
      <c r="H111" s="64">
        <v>0.79202</v>
      </c>
      <c r="I111" s="63"/>
      <c r="J111" s="64">
        <v>0.20798</v>
      </c>
      <c r="K111" s="63"/>
      <c r="L111" s="64">
        <v>0.22051</v>
      </c>
      <c r="M111" s="63"/>
      <c r="N111" s="65">
        <v>17756</v>
      </c>
      <c r="O111" s="70"/>
      <c r="P111" s="65">
        <v>66667</v>
      </c>
      <c r="Q111" s="40"/>
      <c r="R111" s="67">
        <v>3.36</v>
      </c>
      <c r="S111" s="71"/>
      <c r="V111" s="59">
        <v>96</v>
      </c>
      <c r="W111" s="69"/>
      <c r="X111" s="98">
        <v>30.48</v>
      </c>
      <c r="Y111" s="92">
        <v>0.20798</v>
      </c>
      <c r="Z111" s="34">
        <f t="shared" si="7"/>
        <v>19864.689917281703</v>
      </c>
      <c r="AA111" s="98">
        <f t="shared" si="8"/>
        <v>4131.458208996249</v>
      </c>
      <c r="AB111" s="99">
        <v>103</v>
      </c>
      <c r="AC111" s="103">
        <v>124.3</v>
      </c>
      <c r="AD111" s="104">
        <f t="shared" si="9"/>
        <v>12802.9</v>
      </c>
      <c r="AE111" s="98"/>
      <c r="AF111" s="98"/>
      <c r="AG111" s="98">
        <f t="shared" si="10"/>
        <v>0.0062484</v>
      </c>
      <c r="AH111" s="89">
        <f t="shared" si="6"/>
        <v>0.21422839999999999</v>
      </c>
      <c r="AI111" s="34">
        <f t="shared" si="14"/>
        <v>16455.487133459774</v>
      </c>
      <c r="AJ111" s="98">
        <f t="shared" si="11"/>
        <v>3525.2326798216736</v>
      </c>
      <c r="AK111" s="103">
        <f t="shared" si="12"/>
        <v>99.99579887633946</v>
      </c>
      <c r="AL111" s="103">
        <v>124.3</v>
      </c>
      <c r="AM111" s="105">
        <f t="shared" si="13"/>
        <v>12429.477800328996</v>
      </c>
      <c r="AN111" s="98"/>
      <c r="AO111" s="98"/>
    </row>
    <row r="112" spans="1:41" ht="12.75" customHeight="1">
      <c r="A112" s="8"/>
      <c r="B112" s="59">
        <v>97</v>
      </c>
      <c r="C112" s="69"/>
      <c r="D112" s="61">
        <v>15734</v>
      </c>
      <c r="E112" s="63"/>
      <c r="F112" s="61">
        <v>3594</v>
      </c>
      <c r="G112" s="63"/>
      <c r="H112" s="64">
        <v>0.77161</v>
      </c>
      <c r="I112" s="63"/>
      <c r="J112" s="64">
        <v>0.22839</v>
      </c>
      <c r="K112" s="63"/>
      <c r="L112" s="64">
        <v>0.24603</v>
      </c>
      <c r="M112" s="63"/>
      <c r="N112" s="65">
        <v>13890</v>
      </c>
      <c r="O112" s="70"/>
      <c r="P112" s="65">
        <v>48911</v>
      </c>
      <c r="Q112" s="40"/>
      <c r="R112" s="67">
        <v>3.11</v>
      </c>
      <c r="S112" s="71"/>
      <c r="V112" s="59">
        <v>97</v>
      </c>
      <c r="W112" s="69"/>
      <c r="X112" s="98">
        <v>30.48</v>
      </c>
      <c r="Y112" s="92">
        <v>0.22839</v>
      </c>
      <c r="Z112" s="34">
        <f t="shared" si="7"/>
        <v>15733.231708285453</v>
      </c>
      <c r="AA112" s="98">
        <f t="shared" si="8"/>
        <v>3593.312789855315</v>
      </c>
      <c r="AB112" s="99">
        <v>70</v>
      </c>
      <c r="AC112" s="103">
        <v>131.7</v>
      </c>
      <c r="AD112" s="104">
        <f t="shared" si="9"/>
        <v>9219</v>
      </c>
      <c r="AE112" s="98"/>
      <c r="AF112" s="98"/>
      <c r="AG112" s="98">
        <f t="shared" si="10"/>
        <v>0.0062484</v>
      </c>
      <c r="AH112" s="89">
        <f t="shared" si="6"/>
        <v>0.2346384</v>
      </c>
      <c r="AI112" s="34">
        <f t="shared" si="14"/>
        <v>12930.2544536381</v>
      </c>
      <c r="AJ112" s="98">
        <f t="shared" si="11"/>
        <v>3033.9342165945177</v>
      </c>
      <c r="AK112" s="103">
        <f t="shared" si="12"/>
        <v>68.13590614323999</v>
      </c>
      <c r="AL112" s="103">
        <v>131.7</v>
      </c>
      <c r="AM112" s="105">
        <f t="shared" si="13"/>
        <v>8973.498839064707</v>
      </c>
      <c r="AN112" s="98"/>
      <c r="AO112" s="98"/>
    </row>
    <row r="113" spans="1:41" ht="12.75" customHeight="1">
      <c r="A113" s="8"/>
      <c r="B113" s="59">
        <v>98</v>
      </c>
      <c r="C113" s="69"/>
      <c r="D113" s="61">
        <v>12140</v>
      </c>
      <c r="E113" s="63"/>
      <c r="F113" s="61">
        <v>3025</v>
      </c>
      <c r="G113" s="63"/>
      <c r="H113" s="64">
        <v>0.75083</v>
      </c>
      <c r="I113" s="63"/>
      <c r="J113" s="64">
        <v>0.24917</v>
      </c>
      <c r="K113" s="63"/>
      <c r="L113" s="64">
        <v>0.27272</v>
      </c>
      <c r="M113" s="63"/>
      <c r="N113" s="65">
        <v>10580</v>
      </c>
      <c r="O113" s="70"/>
      <c r="P113" s="65">
        <v>35021</v>
      </c>
      <c r="Q113" s="40"/>
      <c r="R113" s="67">
        <v>2.88</v>
      </c>
      <c r="S113" s="71"/>
      <c r="V113" s="59">
        <v>98</v>
      </c>
      <c r="W113" s="69"/>
      <c r="X113" s="98">
        <v>30.48</v>
      </c>
      <c r="Y113" s="92">
        <v>0.24917</v>
      </c>
      <c r="Z113" s="34">
        <f t="shared" si="7"/>
        <v>12139.91891843014</v>
      </c>
      <c r="AA113" s="98">
        <f t="shared" si="8"/>
        <v>3024.903596905238</v>
      </c>
      <c r="AB113" s="99">
        <v>50</v>
      </c>
      <c r="AC113" s="103">
        <v>139.1</v>
      </c>
      <c r="AD113" s="104">
        <f t="shared" si="9"/>
        <v>6955</v>
      </c>
      <c r="AE113" s="98"/>
      <c r="AF113" s="98"/>
      <c r="AG113" s="98">
        <f t="shared" si="10"/>
        <v>0.0062484</v>
      </c>
      <c r="AH113" s="89">
        <f t="shared" si="6"/>
        <v>0.2554184</v>
      </c>
      <c r="AI113" s="34">
        <f t="shared" si="14"/>
        <v>9896.320237043581</v>
      </c>
      <c r="AJ113" s="98">
        <f t="shared" si="11"/>
        <v>2527.702280833292</v>
      </c>
      <c r="AK113" s="103">
        <f t="shared" si="12"/>
        <v>48.776830486762115</v>
      </c>
      <c r="AL113" s="103">
        <v>139.1</v>
      </c>
      <c r="AM113" s="105">
        <f t="shared" si="13"/>
        <v>6784.85712070861</v>
      </c>
      <c r="AN113" s="98"/>
      <c r="AO113" s="98"/>
    </row>
    <row r="114" spans="1:41" ht="12.75" customHeight="1">
      <c r="A114" s="8"/>
      <c r="B114" s="59">
        <v>99</v>
      </c>
      <c r="C114" s="69"/>
      <c r="D114" s="61">
        <v>9115</v>
      </c>
      <c r="E114" s="63"/>
      <c r="F114" s="61">
        <v>2464</v>
      </c>
      <c r="G114" s="63"/>
      <c r="H114" s="64">
        <v>0.7297</v>
      </c>
      <c r="I114" s="63"/>
      <c r="J114" s="64">
        <v>0.2703</v>
      </c>
      <c r="K114" s="63"/>
      <c r="L114" s="64">
        <v>0.30063</v>
      </c>
      <c r="M114" s="63"/>
      <c r="N114" s="65">
        <v>7838</v>
      </c>
      <c r="O114" s="70"/>
      <c r="P114" s="65">
        <v>24441</v>
      </c>
      <c r="Q114" s="40"/>
      <c r="R114" s="67">
        <v>2.68</v>
      </c>
      <c r="S114" s="71"/>
      <c r="V114" s="59">
        <v>99</v>
      </c>
      <c r="W114" s="69"/>
      <c r="X114" s="98">
        <v>30.48</v>
      </c>
      <c r="Y114" s="92">
        <v>0.2703</v>
      </c>
      <c r="Z114" s="34">
        <f t="shared" si="7"/>
        <v>9115.015321524901</v>
      </c>
      <c r="AA114" s="98">
        <f t="shared" si="8"/>
        <v>2463.7886414081804</v>
      </c>
      <c r="AB114" s="99">
        <v>37</v>
      </c>
      <c r="AC114" s="103">
        <v>146.5</v>
      </c>
      <c r="AD114" s="104">
        <f t="shared" si="9"/>
        <v>5420.5</v>
      </c>
      <c r="AE114" s="98"/>
      <c r="AF114" s="98"/>
      <c r="AG114" s="98">
        <f t="shared" si="10"/>
        <v>0.0062484</v>
      </c>
      <c r="AH114" s="89">
        <f t="shared" si="6"/>
        <v>0.27654839999999997</v>
      </c>
      <c r="AI114" s="34">
        <f t="shared" si="14"/>
        <v>7368.617956210289</v>
      </c>
      <c r="AJ114" s="98">
        <f t="shared" si="11"/>
        <v>2037.7795060012252</v>
      </c>
      <c r="AK114" s="103">
        <f t="shared" si="12"/>
        <v>36.16401324325145</v>
      </c>
      <c r="AL114" s="103">
        <v>146.5</v>
      </c>
      <c r="AM114" s="105">
        <f t="shared" si="13"/>
        <v>5298.027940136338</v>
      </c>
      <c r="AN114" s="98"/>
      <c r="AO114" s="98"/>
    </row>
    <row r="115" spans="1:41" ht="12.75" customHeight="1">
      <c r="A115" s="8"/>
      <c r="B115" s="59">
        <v>100</v>
      </c>
      <c r="C115" s="69"/>
      <c r="D115" s="61">
        <v>6652</v>
      </c>
      <c r="E115" s="63"/>
      <c r="F115" s="61">
        <v>1941</v>
      </c>
      <c r="G115" s="63"/>
      <c r="H115" s="64">
        <v>0.70825</v>
      </c>
      <c r="I115" s="63"/>
      <c r="J115" s="64">
        <v>0.29175</v>
      </c>
      <c r="K115" s="63"/>
      <c r="L115" s="64">
        <v>0.32981</v>
      </c>
      <c r="M115" s="63"/>
      <c r="N115" s="65">
        <v>5640</v>
      </c>
      <c r="O115" s="70"/>
      <c r="P115" s="65">
        <v>16603</v>
      </c>
      <c r="Q115" s="40"/>
      <c r="R115" s="67">
        <v>2.5</v>
      </c>
      <c r="S115" s="71"/>
      <c r="V115" s="59">
        <v>100</v>
      </c>
      <c r="W115" s="69"/>
      <c r="X115" s="98">
        <v>30.48</v>
      </c>
      <c r="Y115" s="92">
        <v>0.29175</v>
      </c>
      <c r="Z115" s="34">
        <f t="shared" si="7"/>
        <v>6651.226680116721</v>
      </c>
      <c r="AA115" s="98">
        <f t="shared" si="8"/>
        <v>1940.4953839240534</v>
      </c>
      <c r="AB115" s="99">
        <v>60</v>
      </c>
      <c r="AC115" s="98"/>
      <c r="AD115" s="106">
        <f>SUM(AD80:AD114)</f>
        <v>485660.73999999993</v>
      </c>
      <c r="AE115" s="98"/>
      <c r="AF115" s="98"/>
      <c r="AG115" s="98">
        <f t="shared" si="10"/>
        <v>0.0062484</v>
      </c>
      <c r="AH115" s="89">
        <f t="shared" si="6"/>
        <v>0.2979984</v>
      </c>
      <c r="AI115" s="34">
        <f t="shared" si="14"/>
        <v>5330.838450209064</v>
      </c>
      <c r="AJ115" s="98">
        <f t="shared" si="11"/>
        <v>1588.5813288207808</v>
      </c>
      <c r="AK115" s="98"/>
      <c r="AL115" s="98"/>
      <c r="AM115" s="107">
        <f>SUM(AM80:AM114)</f>
        <v>424027.3991016293</v>
      </c>
      <c r="AN115" s="98"/>
      <c r="AO115" s="98"/>
    </row>
    <row r="116" spans="1:41" ht="12.75" customHeight="1">
      <c r="A116" s="8"/>
      <c r="B116" s="59">
        <v>101</v>
      </c>
      <c r="C116" s="69"/>
      <c r="D116" s="61">
        <v>4711</v>
      </c>
      <c r="E116" s="63"/>
      <c r="F116" s="61">
        <v>1477</v>
      </c>
      <c r="G116" s="63"/>
      <c r="H116" s="64">
        <v>0.68649</v>
      </c>
      <c r="I116" s="63"/>
      <c r="J116" s="64">
        <v>0.31351</v>
      </c>
      <c r="K116" s="63"/>
      <c r="L116" s="64">
        <v>0.36033</v>
      </c>
      <c r="M116" s="63"/>
      <c r="N116" s="65">
        <v>3937</v>
      </c>
      <c r="O116" s="70"/>
      <c r="P116" s="65">
        <v>10963</v>
      </c>
      <c r="Q116" s="40"/>
      <c r="R116" s="67">
        <v>2.33</v>
      </c>
      <c r="S116" s="71"/>
      <c r="V116" s="59">
        <v>101</v>
      </c>
      <c r="W116" s="69"/>
      <c r="X116" s="98">
        <v>30.48</v>
      </c>
      <c r="Y116" s="92">
        <v>0.31351</v>
      </c>
      <c r="Z116" s="34">
        <f t="shared" si="7"/>
        <v>4710.731296192667</v>
      </c>
      <c r="AA116" s="98">
        <f t="shared" si="8"/>
        <v>1476.8613686693632</v>
      </c>
      <c r="AB116" s="98"/>
      <c r="AC116" s="98"/>
      <c r="AD116" s="98"/>
      <c r="AE116" s="98"/>
      <c r="AF116" s="98"/>
      <c r="AG116" s="98">
        <f t="shared" si="10"/>
        <v>0.0062484</v>
      </c>
      <c r="AH116" s="89">
        <f t="shared" si="6"/>
        <v>0.3197584</v>
      </c>
      <c r="AI116" s="34">
        <f t="shared" si="14"/>
        <v>3742.257121388283</v>
      </c>
      <c r="AJ116" s="98">
        <f t="shared" si="11"/>
        <v>1196.618149523723</v>
      </c>
      <c r="AK116" s="98"/>
      <c r="AL116" s="98"/>
      <c r="AM116" s="98"/>
      <c r="AN116" s="98"/>
      <c r="AO116" s="98"/>
    </row>
    <row r="117" spans="1:41" ht="12.75" customHeight="1">
      <c r="A117" s="8"/>
      <c r="B117" s="59">
        <v>102</v>
      </c>
      <c r="C117" s="69"/>
      <c r="D117" s="61">
        <v>3234</v>
      </c>
      <c r="E117" s="63"/>
      <c r="F117" s="61">
        <v>1085</v>
      </c>
      <c r="G117" s="63"/>
      <c r="H117" s="64">
        <v>0.66446</v>
      </c>
      <c r="I117" s="63"/>
      <c r="J117" s="64">
        <v>0.33554</v>
      </c>
      <c r="K117" s="63"/>
      <c r="L117" s="64">
        <v>0.39223</v>
      </c>
      <c r="M117" s="63"/>
      <c r="N117" s="65">
        <v>2662</v>
      </c>
      <c r="O117" s="70"/>
      <c r="P117" s="65">
        <v>7026</v>
      </c>
      <c r="Q117" s="40"/>
      <c r="R117" s="67">
        <v>2.17</v>
      </c>
      <c r="S117" s="71"/>
      <c r="V117" s="59">
        <v>102</v>
      </c>
      <c r="W117" s="69"/>
      <c r="X117" s="98">
        <v>30.48</v>
      </c>
      <c r="Y117" s="92">
        <v>0.33554</v>
      </c>
      <c r="Z117" s="34">
        <f t="shared" si="7"/>
        <v>3233.869927523304</v>
      </c>
      <c r="AA117" s="98">
        <f t="shared" si="8"/>
        <v>1085.0927154811693</v>
      </c>
      <c r="AB117" s="98"/>
      <c r="AC117" s="98"/>
      <c r="AD117" s="98"/>
      <c r="AE117" s="98"/>
      <c r="AF117" s="98"/>
      <c r="AG117" s="98">
        <f t="shared" si="10"/>
        <v>0.0062484</v>
      </c>
      <c r="AH117" s="89">
        <f t="shared" si="6"/>
        <v>0.3417884</v>
      </c>
      <c r="AI117" s="34">
        <f t="shared" si="14"/>
        <v>2545.6389718645596</v>
      </c>
      <c r="AJ117" s="98">
        <f t="shared" si="11"/>
        <v>870.0698711712329</v>
      </c>
      <c r="AK117" s="98"/>
      <c r="AL117" s="98"/>
      <c r="AM117" s="108">
        <f>+AM115/AD115</f>
        <v>0.8730938372774981</v>
      </c>
      <c r="AN117" s="98"/>
      <c r="AO117" s="98"/>
    </row>
    <row r="118" spans="1:41" ht="12.75" customHeight="1">
      <c r="A118" s="8"/>
      <c r="B118" s="59">
        <v>103</v>
      </c>
      <c r="C118" s="69"/>
      <c r="D118" s="61">
        <v>2149</v>
      </c>
      <c r="E118" s="63"/>
      <c r="F118" s="61">
        <v>769</v>
      </c>
      <c r="G118" s="63"/>
      <c r="H118" s="64">
        <v>0.64217</v>
      </c>
      <c r="I118" s="63"/>
      <c r="J118" s="64">
        <v>0.35783</v>
      </c>
      <c r="K118" s="63"/>
      <c r="L118" s="64">
        <v>0.42559</v>
      </c>
      <c r="M118" s="63"/>
      <c r="N118" s="65">
        <v>1741</v>
      </c>
      <c r="O118" s="70"/>
      <c r="P118" s="65">
        <v>4364</v>
      </c>
      <c r="Q118" s="40"/>
      <c r="R118" s="67">
        <v>2.03</v>
      </c>
      <c r="S118" s="71"/>
      <c r="V118" s="59">
        <v>103</v>
      </c>
      <c r="W118" s="69"/>
      <c r="X118" s="98">
        <v>30.48</v>
      </c>
      <c r="Y118" s="92">
        <v>0.35783</v>
      </c>
      <c r="Z118" s="34">
        <f t="shared" si="7"/>
        <v>2148.7772120421346</v>
      </c>
      <c r="AA118" s="98">
        <f t="shared" si="8"/>
        <v>768.896949785037</v>
      </c>
      <c r="AB118" s="98"/>
      <c r="AC118" s="98"/>
      <c r="AD118" s="98"/>
      <c r="AE118" s="98"/>
      <c r="AF118" s="98"/>
      <c r="AG118" s="98">
        <f t="shared" si="10"/>
        <v>0.0062484</v>
      </c>
      <c r="AH118" s="89">
        <f t="shared" si="6"/>
        <v>0.36407839999999997</v>
      </c>
      <c r="AI118" s="34">
        <f t="shared" si="14"/>
        <v>1675.5691006933266</v>
      </c>
      <c r="AJ118" s="98">
        <f t="shared" si="11"/>
        <v>610.0385172698652</v>
      </c>
      <c r="AK118" s="98"/>
      <c r="AL118" s="98"/>
      <c r="AM118" s="98"/>
      <c r="AN118" s="98"/>
      <c r="AO118" s="98"/>
    </row>
    <row r="119" spans="1:41" ht="12.75" customHeight="1">
      <c r="A119" s="8"/>
      <c r="B119" s="59">
        <v>104</v>
      </c>
      <c r="C119" s="69"/>
      <c r="D119" s="61">
        <v>1380</v>
      </c>
      <c r="E119" s="63"/>
      <c r="F119" s="61">
        <v>525</v>
      </c>
      <c r="G119" s="63"/>
      <c r="H119" s="64">
        <v>0.61967</v>
      </c>
      <c r="I119" s="63"/>
      <c r="J119" s="64">
        <v>0.38033</v>
      </c>
      <c r="K119" s="63"/>
      <c r="L119" s="64">
        <v>0.46047</v>
      </c>
      <c r="M119" s="63"/>
      <c r="N119" s="65">
        <v>1100</v>
      </c>
      <c r="O119" s="70"/>
      <c r="P119" s="65">
        <v>2623</v>
      </c>
      <c r="Q119" s="40"/>
      <c r="R119" s="67">
        <v>1.9</v>
      </c>
      <c r="S119" s="71"/>
      <c r="V119" s="59">
        <v>104</v>
      </c>
      <c r="W119" s="69"/>
      <c r="X119" s="98">
        <v>30.48</v>
      </c>
      <c r="Y119" s="92">
        <v>0.38033</v>
      </c>
      <c r="Z119" s="34">
        <f t="shared" si="7"/>
        <v>1379.8802622570975</v>
      </c>
      <c r="AA119" s="98">
        <f t="shared" si="8"/>
        <v>524.8098601442418</v>
      </c>
      <c r="AB119" s="98"/>
      <c r="AC119" s="98"/>
      <c r="AD119" s="98"/>
      <c r="AE119" s="98"/>
      <c r="AF119" s="98"/>
      <c r="AG119" s="98">
        <f t="shared" si="10"/>
        <v>0.0062484</v>
      </c>
      <c r="AH119" s="89">
        <f t="shared" si="6"/>
        <v>0.3865784</v>
      </c>
      <c r="AI119" s="34">
        <f t="shared" si="14"/>
        <v>1065.5305834234614</v>
      </c>
      <c r="AJ119" s="98">
        <f t="shared" si="11"/>
        <v>411.9111080909082</v>
      </c>
      <c r="AK119" s="98"/>
      <c r="AL119" s="98"/>
      <c r="AM119" s="98"/>
      <c r="AN119" s="98"/>
      <c r="AO119" s="98"/>
    </row>
    <row r="120" spans="1:41" ht="12.75" customHeight="1">
      <c r="A120" s="8"/>
      <c r="B120" s="59">
        <v>105</v>
      </c>
      <c r="C120" s="69"/>
      <c r="D120" s="61">
        <v>855</v>
      </c>
      <c r="E120" s="63"/>
      <c r="F120" s="61">
        <v>345</v>
      </c>
      <c r="G120" s="63"/>
      <c r="H120" s="64">
        <v>0.59699</v>
      </c>
      <c r="I120" s="63"/>
      <c r="J120" s="64">
        <v>0.40301</v>
      </c>
      <c r="K120" s="63"/>
      <c r="L120" s="64">
        <v>0.49694</v>
      </c>
      <c r="M120" s="63"/>
      <c r="N120" s="65">
        <v>670</v>
      </c>
      <c r="O120" s="70"/>
      <c r="P120" s="65">
        <v>1523</v>
      </c>
      <c r="Q120" s="40"/>
      <c r="R120" s="67">
        <v>1.78</v>
      </c>
      <c r="S120" s="71"/>
      <c r="V120" s="59">
        <v>105</v>
      </c>
      <c r="W120" s="69"/>
      <c r="X120" s="98">
        <v>30.48</v>
      </c>
      <c r="Y120" s="92">
        <v>0.40301</v>
      </c>
      <c r="Z120" s="34">
        <f t="shared" si="7"/>
        <v>855.0704021128556</v>
      </c>
      <c r="AA120" s="98">
        <f t="shared" si="8"/>
        <v>344.6019227555019</v>
      </c>
      <c r="AB120" s="98"/>
      <c r="AC120" s="98"/>
      <c r="AD120" s="98"/>
      <c r="AE120" s="98"/>
      <c r="AF120" s="98"/>
      <c r="AG120" s="98">
        <f t="shared" si="10"/>
        <v>0.0062484</v>
      </c>
      <c r="AH120" s="89">
        <f t="shared" si="6"/>
        <v>0.40925839999999997</v>
      </c>
      <c r="AI120" s="34">
        <f t="shared" si="14"/>
        <v>653.6194753325532</v>
      </c>
      <c r="AJ120" s="98">
        <f t="shared" si="11"/>
        <v>267.4992606834402</v>
      </c>
      <c r="AK120" s="98"/>
      <c r="AL120" s="98"/>
      <c r="AM120" s="98"/>
      <c r="AN120" s="98"/>
      <c r="AO120" s="98"/>
    </row>
    <row r="121" spans="1:41" ht="12.75" customHeight="1">
      <c r="A121" s="8"/>
      <c r="B121" s="59">
        <v>106</v>
      </c>
      <c r="C121" s="69"/>
      <c r="D121" s="61">
        <v>510</v>
      </c>
      <c r="E121" s="63"/>
      <c r="F121" s="61">
        <v>217</v>
      </c>
      <c r="G121" s="63"/>
      <c r="H121" s="64">
        <v>0.57415</v>
      </c>
      <c r="I121" s="63"/>
      <c r="J121" s="64">
        <v>0.42585</v>
      </c>
      <c r="K121" s="63"/>
      <c r="L121" s="64">
        <v>0.53507</v>
      </c>
      <c r="M121" s="63"/>
      <c r="N121" s="65">
        <v>393</v>
      </c>
      <c r="O121" s="70"/>
      <c r="P121" s="65">
        <v>853</v>
      </c>
      <c r="Q121" s="40"/>
      <c r="R121" s="67">
        <v>1.67</v>
      </c>
      <c r="S121" s="71"/>
      <c r="V121" s="59">
        <v>106</v>
      </c>
      <c r="W121" s="69"/>
      <c r="X121" s="98">
        <v>30.48</v>
      </c>
      <c r="Y121" s="92">
        <v>0.42585</v>
      </c>
      <c r="Z121" s="34">
        <f t="shared" si="7"/>
        <v>510.4684793573537</v>
      </c>
      <c r="AA121" s="98">
        <f t="shared" si="8"/>
        <v>217.3830019343291</v>
      </c>
      <c r="AB121" s="98"/>
      <c r="AC121" s="98"/>
      <c r="AD121" s="98"/>
      <c r="AE121" s="98"/>
      <c r="AF121" s="98"/>
      <c r="AG121" s="98">
        <f t="shared" si="10"/>
        <v>0.0062484</v>
      </c>
      <c r="AH121" s="89">
        <f t="shared" si="6"/>
        <v>0.4320984</v>
      </c>
      <c r="AI121" s="34">
        <f t="shared" si="14"/>
        <v>386.120214649113</v>
      </c>
      <c r="AJ121" s="98">
        <f t="shared" si="11"/>
        <v>166.84192695753828</v>
      </c>
      <c r="AK121" s="98"/>
      <c r="AL121" s="98"/>
      <c r="AM121" s="98"/>
      <c r="AN121" s="98"/>
      <c r="AO121" s="98"/>
    </row>
    <row r="122" spans="1:41" ht="12.75" customHeight="1">
      <c r="A122" s="8"/>
      <c r="B122" s="59">
        <v>107</v>
      </c>
      <c r="C122" s="69"/>
      <c r="D122" s="61">
        <v>293</v>
      </c>
      <c r="E122" s="63"/>
      <c r="F122" s="61">
        <v>132</v>
      </c>
      <c r="G122" s="63"/>
      <c r="H122" s="64">
        <v>0.55121</v>
      </c>
      <c r="I122" s="63"/>
      <c r="J122" s="64">
        <v>0.44879</v>
      </c>
      <c r="K122" s="63"/>
      <c r="L122" s="64">
        <v>0.57494</v>
      </c>
      <c r="M122" s="63"/>
      <c r="N122" s="65">
        <v>222</v>
      </c>
      <c r="O122" s="70"/>
      <c r="P122" s="65">
        <v>460</v>
      </c>
      <c r="Q122" s="40"/>
      <c r="R122" s="67">
        <v>1.57</v>
      </c>
      <c r="S122" s="71"/>
      <c r="V122" s="59">
        <v>107</v>
      </c>
      <c r="W122" s="69"/>
      <c r="X122" s="98">
        <v>30.48</v>
      </c>
      <c r="Y122" s="92">
        <v>0.44879</v>
      </c>
      <c r="Z122" s="34">
        <f t="shared" si="7"/>
        <v>293.0854774230246</v>
      </c>
      <c r="AA122" s="98">
        <f t="shared" si="8"/>
        <v>131.5338314126792</v>
      </c>
      <c r="AB122" s="98"/>
      <c r="AC122" s="98"/>
      <c r="AD122" s="98"/>
      <c r="AE122" s="98"/>
      <c r="AF122" s="98"/>
      <c r="AG122" s="98">
        <f t="shared" si="10"/>
        <v>0.0062484</v>
      </c>
      <c r="AH122" s="89">
        <f t="shared" si="6"/>
        <v>0.4550384</v>
      </c>
      <c r="AI122" s="34">
        <f t="shared" si="14"/>
        <v>219.27828769157472</v>
      </c>
      <c r="AJ122" s="98">
        <f t="shared" si="11"/>
        <v>99.78004118591386</v>
      </c>
      <c r="AK122" s="98"/>
      <c r="AL122" s="98"/>
      <c r="AM122" s="98"/>
      <c r="AN122" s="98"/>
      <c r="AO122" s="98"/>
    </row>
    <row r="123" spans="1:41" ht="12.75" customHeight="1">
      <c r="A123" s="8"/>
      <c r="B123" s="59">
        <v>108</v>
      </c>
      <c r="C123" s="69"/>
      <c r="D123" s="61">
        <v>162</v>
      </c>
      <c r="E123" s="63"/>
      <c r="F123" s="61">
        <v>76</v>
      </c>
      <c r="G123" s="63"/>
      <c r="H123" s="64">
        <v>0.52821</v>
      </c>
      <c r="I123" s="63"/>
      <c r="J123" s="64">
        <v>0.47179</v>
      </c>
      <c r="K123" s="63"/>
      <c r="L123" s="64">
        <v>0.61663</v>
      </c>
      <c r="M123" s="63"/>
      <c r="N123" s="65">
        <v>120</v>
      </c>
      <c r="O123" s="70"/>
      <c r="P123" s="65">
        <v>238</v>
      </c>
      <c r="Q123" s="40"/>
      <c r="R123" s="67">
        <v>1.48</v>
      </c>
      <c r="S123" s="71"/>
      <c r="V123" s="59">
        <v>108</v>
      </c>
      <c r="W123" s="69"/>
      <c r="X123" s="98">
        <v>30.48</v>
      </c>
      <c r="Y123" s="92">
        <v>0.47179</v>
      </c>
      <c r="Z123" s="34">
        <f t="shared" si="7"/>
        <v>161.5516460103454</v>
      </c>
      <c r="AA123" s="98">
        <f t="shared" si="8"/>
        <v>76.21845107122085</v>
      </c>
      <c r="AB123" s="98"/>
      <c r="AC123" s="98"/>
      <c r="AD123" s="98"/>
      <c r="AE123" s="98"/>
      <c r="AF123" s="98"/>
      <c r="AG123" s="98">
        <f t="shared" si="10"/>
        <v>0.0062484</v>
      </c>
      <c r="AH123" s="89">
        <f t="shared" si="6"/>
        <v>0.4780384</v>
      </c>
      <c r="AI123" s="34">
        <f t="shared" si="14"/>
        <v>119.49824650566086</v>
      </c>
      <c r="AJ123" s="98">
        <f t="shared" si="11"/>
        <v>57.1247505623717</v>
      </c>
      <c r="AK123" s="98"/>
      <c r="AL123" s="98"/>
      <c r="AM123" s="98"/>
      <c r="AN123" s="98"/>
      <c r="AO123" s="98"/>
    </row>
    <row r="124" spans="1:41" ht="12.75" customHeight="1">
      <c r="A124" s="8"/>
      <c r="B124" s="59">
        <v>109</v>
      </c>
      <c r="C124" s="69"/>
      <c r="D124" s="61">
        <v>85</v>
      </c>
      <c r="E124" s="63"/>
      <c r="F124" s="61">
        <v>42</v>
      </c>
      <c r="G124" s="63"/>
      <c r="H124" s="64">
        <v>0.50518</v>
      </c>
      <c r="I124" s="63"/>
      <c r="J124" s="64">
        <v>0.49482</v>
      </c>
      <c r="K124" s="63"/>
      <c r="L124" s="64">
        <v>0.66022</v>
      </c>
      <c r="M124" s="63"/>
      <c r="N124" s="65">
        <v>62</v>
      </c>
      <c r="O124" s="70"/>
      <c r="P124" s="65">
        <v>118</v>
      </c>
      <c r="Q124" s="40"/>
      <c r="R124" s="67">
        <v>1.39</v>
      </c>
      <c r="S124" s="71"/>
      <c r="V124" s="59">
        <v>109</v>
      </c>
      <c r="W124" s="69"/>
      <c r="X124" s="98">
        <v>30.48</v>
      </c>
      <c r="Y124" s="92">
        <v>0.49482</v>
      </c>
      <c r="Z124" s="34">
        <f t="shared" si="7"/>
        <v>85.33319493912454</v>
      </c>
      <c r="AA124" s="98">
        <f t="shared" si="8"/>
        <v>42.224571519777605</v>
      </c>
      <c r="AB124" s="98"/>
      <c r="AC124" s="98"/>
      <c r="AD124" s="98"/>
      <c r="AE124" s="98"/>
      <c r="AF124" s="98"/>
      <c r="AG124" s="98">
        <f t="shared" si="10"/>
        <v>0.0062484</v>
      </c>
      <c r="AH124" s="89">
        <f t="shared" si="6"/>
        <v>0.5010684</v>
      </c>
      <c r="AI124" s="34">
        <f t="shared" si="14"/>
        <v>62.37349594328916</v>
      </c>
      <c r="AJ124" s="98">
        <f t="shared" si="11"/>
        <v>31.253387814710386</v>
      </c>
      <c r="AK124" s="98"/>
      <c r="AL124" s="98"/>
      <c r="AM124" s="98"/>
      <c r="AN124" s="98"/>
      <c r="AO124" s="98"/>
    </row>
    <row r="125" spans="1:41" ht="12.75" customHeight="1">
      <c r="A125" s="8"/>
      <c r="B125" s="59">
        <v>110</v>
      </c>
      <c r="C125" s="69"/>
      <c r="D125" s="61">
        <v>43</v>
      </c>
      <c r="E125" s="63"/>
      <c r="F125" s="61">
        <v>22</v>
      </c>
      <c r="G125" s="63"/>
      <c r="H125" s="64">
        <v>0.48217</v>
      </c>
      <c r="I125" s="63"/>
      <c r="J125" s="64">
        <v>0.51783</v>
      </c>
      <c r="K125" s="63"/>
      <c r="L125" s="64">
        <v>0.7058</v>
      </c>
      <c r="M125" s="63"/>
      <c r="N125" s="65">
        <v>31</v>
      </c>
      <c r="O125" s="70"/>
      <c r="P125" s="65">
        <v>56</v>
      </c>
      <c r="Q125" s="40"/>
      <c r="R125" s="67">
        <v>1.31</v>
      </c>
      <c r="S125" s="71"/>
      <c r="V125" s="59">
        <v>110</v>
      </c>
      <c r="W125" s="69"/>
      <c r="X125" s="98">
        <v>30.48</v>
      </c>
      <c r="Y125" s="92">
        <v>0.51783</v>
      </c>
      <c r="Z125" s="34">
        <f t="shared" si="7"/>
        <v>43.108623419346934</v>
      </c>
      <c r="AA125" s="98">
        <f t="shared" si="8"/>
        <v>22.322938465240423</v>
      </c>
      <c r="AB125" s="98"/>
      <c r="AC125" s="98"/>
      <c r="AD125" s="98"/>
      <c r="AE125" s="98"/>
      <c r="AF125" s="98"/>
      <c r="AG125" s="98">
        <f t="shared" si="10"/>
        <v>0.0062484</v>
      </c>
      <c r="AH125" s="89">
        <f t="shared" si="6"/>
        <v>0.5240784</v>
      </c>
      <c r="AI125" s="34">
        <f t="shared" si="14"/>
        <v>31.12010812857877</v>
      </c>
      <c r="AJ125" s="98">
        <f t="shared" si="11"/>
        <v>16.30937647585256</v>
      </c>
      <c r="AK125" s="98"/>
      <c r="AL125" s="98"/>
      <c r="AM125" s="98"/>
      <c r="AN125" s="98"/>
      <c r="AO125" s="98"/>
    </row>
    <row r="126" spans="1:41" ht="12.75" customHeight="1">
      <c r="A126" s="8"/>
      <c r="B126" s="59">
        <v>111</v>
      </c>
      <c r="C126" s="69"/>
      <c r="D126" s="61">
        <v>21</v>
      </c>
      <c r="E126" s="63"/>
      <c r="F126" s="61">
        <v>11</v>
      </c>
      <c r="G126" s="63"/>
      <c r="H126" s="64">
        <v>0.45924</v>
      </c>
      <c r="I126" s="63"/>
      <c r="J126" s="64">
        <v>0.54076</v>
      </c>
      <c r="K126" s="63"/>
      <c r="L126" s="64">
        <v>0.75346</v>
      </c>
      <c r="M126" s="63"/>
      <c r="N126" s="65">
        <v>15</v>
      </c>
      <c r="O126" s="70"/>
      <c r="P126" s="65">
        <v>26</v>
      </c>
      <c r="Q126" s="40"/>
      <c r="R126" s="67">
        <v>1.23</v>
      </c>
      <c r="S126" s="71"/>
      <c r="V126" s="59">
        <v>111</v>
      </c>
      <c r="W126" s="69"/>
      <c r="X126" s="98">
        <v>30.48</v>
      </c>
      <c r="Y126" s="92">
        <v>0.54076</v>
      </c>
      <c r="Z126" s="34">
        <f t="shared" si="7"/>
        <v>20.78568495410651</v>
      </c>
      <c r="AA126" s="98">
        <f t="shared" si="8"/>
        <v>11.240066995782637</v>
      </c>
      <c r="AB126" s="98"/>
      <c r="AC126" s="98"/>
      <c r="AD126" s="98"/>
      <c r="AE126" s="98"/>
      <c r="AF126" s="98"/>
      <c r="AG126" s="98">
        <f t="shared" si="10"/>
        <v>0.0062484</v>
      </c>
      <c r="AH126" s="89">
        <f t="shared" si="6"/>
        <v>0.5470084000000001</v>
      </c>
      <c r="AI126" s="34">
        <f t="shared" si="14"/>
        <v>14.810731652726211</v>
      </c>
      <c r="AJ126" s="98">
        <f t="shared" si="11"/>
        <v>8.101594624187122</v>
      </c>
      <c r="AK126" s="98"/>
      <c r="AL126" s="98"/>
      <c r="AM126" s="98"/>
      <c r="AN126" s="98"/>
      <c r="AO126" s="98"/>
    </row>
    <row r="127" spans="1:41" ht="12.75" customHeight="1">
      <c r="A127" s="8"/>
      <c r="B127" s="59">
        <v>112</v>
      </c>
      <c r="C127" s="69"/>
      <c r="D127" s="61">
        <v>10</v>
      </c>
      <c r="E127" s="63"/>
      <c r="F127" s="61">
        <v>5</v>
      </c>
      <c r="G127" s="63"/>
      <c r="H127" s="64">
        <v>0.43642</v>
      </c>
      <c r="I127" s="63"/>
      <c r="J127" s="64">
        <v>0.56358</v>
      </c>
      <c r="K127" s="63"/>
      <c r="L127" s="64">
        <v>0.80329</v>
      </c>
      <c r="M127" s="63"/>
      <c r="N127" s="65">
        <v>7</v>
      </c>
      <c r="O127" s="70"/>
      <c r="P127" s="65">
        <v>11</v>
      </c>
      <c r="Q127" s="40"/>
      <c r="R127" s="67">
        <v>1.16</v>
      </c>
      <c r="S127" s="71"/>
      <c r="V127" s="59">
        <v>112</v>
      </c>
      <c r="W127" s="69"/>
      <c r="X127" s="98">
        <v>30.48</v>
      </c>
      <c r="Y127" s="92">
        <v>0.56358</v>
      </c>
      <c r="Z127" s="34">
        <f t="shared" si="7"/>
        <v>9.545617958323874</v>
      </c>
      <c r="AA127" s="98">
        <f t="shared" si="8"/>
        <v>5.379719368952168</v>
      </c>
      <c r="AB127" s="98"/>
      <c r="AC127" s="98"/>
      <c r="AD127" s="98"/>
      <c r="AE127" s="98"/>
      <c r="AF127" s="98"/>
      <c r="AG127" s="98">
        <f t="shared" si="10"/>
        <v>0.0062484</v>
      </c>
      <c r="AH127" s="89">
        <f t="shared" si="6"/>
        <v>0.5698284</v>
      </c>
      <c r="AI127" s="34">
        <f t="shared" si="14"/>
        <v>6.709137028539089</v>
      </c>
      <c r="AJ127" s="98">
        <f t="shared" si="11"/>
        <v>3.8230568183531837</v>
      </c>
      <c r="AK127" s="98"/>
      <c r="AL127" s="98"/>
      <c r="AM127" s="98"/>
      <c r="AN127" s="98"/>
      <c r="AO127" s="98"/>
    </row>
    <row r="128" spans="1:36" ht="12.75" customHeight="1">
      <c r="A128" s="8"/>
      <c r="B128" s="59">
        <v>113</v>
      </c>
      <c r="C128" s="69"/>
      <c r="D128" s="61">
        <v>4</v>
      </c>
      <c r="E128" s="63"/>
      <c r="F128" s="61">
        <v>2</v>
      </c>
      <c r="G128" s="63"/>
      <c r="H128" s="64">
        <v>0.41378</v>
      </c>
      <c r="I128" s="63"/>
      <c r="J128" s="64">
        <v>0.58622</v>
      </c>
      <c r="K128" s="63"/>
      <c r="L128" s="64">
        <v>0.85539</v>
      </c>
      <c r="M128" s="63"/>
      <c r="N128" s="65">
        <v>3</v>
      </c>
      <c r="O128" s="70"/>
      <c r="P128" s="65">
        <v>5</v>
      </c>
      <c r="Q128" s="40"/>
      <c r="R128" s="67">
        <v>1.1</v>
      </c>
      <c r="S128" s="71"/>
      <c r="V128" s="59">
        <v>113</v>
      </c>
      <c r="W128" s="69"/>
      <c r="X128" s="98">
        <v>30.48</v>
      </c>
      <c r="Y128" s="92">
        <v>0.58622</v>
      </c>
      <c r="Z128" s="34">
        <f t="shared" si="7"/>
        <v>4.1658985893717055</v>
      </c>
      <c r="AA128" s="98">
        <f t="shared" si="8"/>
        <v>2.4421330710614813</v>
      </c>
      <c r="AG128" s="98">
        <f>+X128*$AG$8</f>
        <v>0.0062484</v>
      </c>
      <c r="AH128" s="89">
        <f>+Y128+AG128</f>
        <v>0.5924684</v>
      </c>
      <c r="AI128" s="34">
        <f>+AI127-+AJ127</f>
        <v>2.8860802101859058</v>
      </c>
      <c r="AJ128" s="98">
        <f>+AI128*AH128</f>
        <v>1.7099113244005073</v>
      </c>
    </row>
    <row r="129" spans="1:36" ht="12.75" customHeight="1">
      <c r="A129" s="8"/>
      <c r="B129" s="59">
        <v>114</v>
      </c>
      <c r="C129" s="69"/>
      <c r="D129" s="61">
        <v>2</v>
      </c>
      <c r="E129" s="63"/>
      <c r="F129" s="61">
        <v>1</v>
      </c>
      <c r="G129" s="63"/>
      <c r="H129" s="64">
        <v>0.39136</v>
      </c>
      <c r="I129" s="63"/>
      <c r="J129" s="64">
        <v>0.60864</v>
      </c>
      <c r="K129" s="63"/>
      <c r="L129" s="64">
        <v>0.90987</v>
      </c>
      <c r="M129" s="63"/>
      <c r="N129" s="65">
        <v>1</v>
      </c>
      <c r="O129" s="70"/>
      <c r="P129" s="65">
        <v>2</v>
      </c>
      <c r="Q129" s="40"/>
      <c r="R129" s="67">
        <v>1.04</v>
      </c>
      <c r="S129" s="71"/>
      <c r="V129" s="59">
        <v>114</v>
      </c>
      <c r="W129" s="69"/>
      <c r="X129" s="98">
        <v>30.48</v>
      </c>
      <c r="Y129" s="92">
        <v>0.60864</v>
      </c>
      <c r="Z129" s="34">
        <f t="shared" si="7"/>
        <v>1.7237655183102243</v>
      </c>
      <c r="AA129" s="98">
        <f t="shared" si="8"/>
        <v>1.049152645064335</v>
      </c>
      <c r="AG129" s="98">
        <f>+X129*$AG$8</f>
        <v>0.0062484</v>
      </c>
      <c r="AH129" s="89">
        <f>+Y129+AG129</f>
        <v>0.6148884</v>
      </c>
      <c r="AI129" s="34">
        <f>+AI128-+AJ128</f>
        <v>1.1761688857853985</v>
      </c>
      <c r="AJ129" s="98">
        <f>+AI129*AH129</f>
        <v>0.7232126043103664</v>
      </c>
    </row>
    <row r="130" spans="1:36" ht="12.75" customHeight="1" thickBot="1">
      <c r="A130" s="8"/>
      <c r="B130" s="72">
        <v>115</v>
      </c>
      <c r="C130" s="73"/>
      <c r="D130" s="74">
        <v>1</v>
      </c>
      <c r="E130" s="75"/>
      <c r="F130" s="82">
        <v>0</v>
      </c>
      <c r="G130" s="75"/>
      <c r="H130" s="76">
        <v>0.36921</v>
      </c>
      <c r="I130" s="75"/>
      <c r="J130" s="76">
        <v>0.63079</v>
      </c>
      <c r="K130" s="75"/>
      <c r="L130" s="76">
        <v>0.96683</v>
      </c>
      <c r="M130" s="75"/>
      <c r="N130" s="82">
        <v>0</v>
      </c>
      <c r="O130" s="78"/>
      <c r="P130" s="77">
        <v>1</v>
      </c>
      <c r="Q130" s="56"/>
      <c r="R130" s="79">
        <v>0.98</v>
      </c>
      <c r="S130" s="80"/>
      <c r="V130" s="72">
        <v>115</v>
      </c>
      <c r="W130" s="73"/>
      <c r="X130" s="98">
        <v>30.48</v>
      </c>
      <c r="Y130" s="91">
        <v>0.63079</v>
      </c>
      <c r="Z130" s="34">
        <f t="shared" si="7"/>
        <v>0.6746128732458894</v>
      </c>
      <c r="AA130" s="98">
        <f t="shared" si="8"/>
        <v>0.4255390543147745</v>
      </c>
      <c r="AG130" s="98">
        <f>+X130*$AG$8</f>
        <v>0.0062484</v>
      </c>
      <c r="AH130" s="89">
        <f>+Y130+AG130</f>
        <v>0.6370384</v>
      </c>
      <c r="AI130" s="34">
        <f>+AI129-+AJ129</f>
        <v>0.4529562814750321</v>
      </c>
      <c r="AJ130" s="98">
        <f>+AI130*AH130</f>
        <v>0.28855054482080406</v>
      </c>
    </row>
    <row r="131" spans="1:35" ht="31.5" customHeight="1">
      <c r="A131" s="3"/>
      <c r="D131" s="84">
        <f>SUM(D15:D130)/100000</f>
        <v>87.48783</v>
      </c>
      <c r="V131" s="84">
        <f>SUM(V15:V130)/100000</f>
        <v>0.0667</v>
      </c>
      <c r="Y131" s="84"/>
      <c r="Z131" s="84">
        <f>SUM(Z15:Z130)/100000</f>
        <v>87.48646788563885</v>
      </c>
      <c r="AI131" s="84">
        <f>SUM(AI15:AI130)/100000</f>
        <v>85.98252096806712</v>
      </c>
    </row>
    <row r="132" spans="1:2" ht="13.5">
      <c r="A132" s="3"/>
      <c r="B132" s="2" t="s">
        <v>11</v>
      </c>
    </row>
    <row r="134" ht="12">
      <c r="AI134" s="2">
        <f>+Z131-AI131</f>
        <v>1.5039469175717244</v>
      </c>
    </row>
  </sheetData>
  <sheetProtection/>
  <mergeCells count="3">
    <mergeCell ref="X3:X5"/>
    <mergeCell ref="Y5:Y7"/>
    <mergeCell ref="AC6:AC7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4">
      <selection activeCell="V7" sqref="V7"/>
    </sheetView>
  </sheetViews>
  <sheetFormatPr defaultColWidth="9.00390625" defaultRowHeight="13.5"/>
  <sheetData>
    <row r="1" spans="1:3" ht="14.25">
      <c r="A1" s="32">
        <v>0</v>
      </c>
      <c r="B1" s="99">
        <v>458</v>
      </c>
      <c r="C1" s="99">
        <v>436</v>
      </c>
    </row>
    <row r="2" spans="1:3" ht="14.25">
      <c r="A2" s="32">
        <v>1</v>
      </c>
      <c r="B2" s="99">
        <v>482</v>
      </c>
      <c r="C2" s="99">
        <v>459</v>
      </c>
    </row>
    <row r="3" spans="1:3" ht="14.25">
      <c r="A3" s="32">
        <v>2</v>
      </c>
      <c r="B3" s="99">
        <v>493</v>
      </c>
      <c r="C3" s="99">
        <v>469</v>
      </c>
    </row>
    <row r="4" spans="1:3" ht="14.25">
      <c r="A4" s="32">
        <v>3</v>
      </c>
      <c r="B4" s="99">
        <v>514</v>
      </c>
      <c r="C4" s="99">
        <v>487</v>
      </c>
    </row>
    <row r="5" spans="1:3" ht="14.25">
      <c r="A5" s="32">
        <v>4</v>
      </c>
      <c r="B5" s="99">
        <v>490</v>
      </c>
      <c r="C5" s="99">
        <v>470</v>
      </c>
    </row>
    <row r="6" spans="1:3" ht="14.25">
      <c r="A6" s="32">
        <v>5</v>
      </c>
      <c r="B6" s="99">
        <v>499</v>
      </c>
      <c r="C6" s="99">
        <v>476</v>
      </c>
    </row>
    <row r="7" spans="1:3" ht="14.25">
      <c r="A7" s="32">
        <v>6</v>
      </c>
      <c r="B7" s="99">
        <v>517</v>
      </c>
      <c r="C7" s="99">
        <v>495</v>
      </c>
    </row>
    <row r="8" spans="1:3" ht="14.25">
      <c r="A8" s="32">
        <v>7</v>
      </c>
      <c r="B8" s="99">
        <v>521</v>
      </c>
      <c r="C8" s="99">
        <v>497</v>
      </c>
    </row>
    <row r="9" spans="1:3" ht="14.25">
      <c r="A9" s="32">
        <v>8</v>
      </c>
      <c r="B9" s="99">
        <v>536</v>
      </c>
      <c r="C9" s="99">
        <v>510</v>
      </c>
    </row>
    <row r="10" spans="1:3" ht="14.25">
      <c r="A10" s="32">
        <v>9</v>
      </c>
      <c r="B10" s="99">
        <v>538</v>
      </c>
      <c r="C10" s="99">
        <v>511</v>
      </c>
    </row>
    <row r="11" spans="1:3" ht="14.25">
      <c r="A11" s="32">
        <v>10</v>
      </c>
      <c r="B11" s="99">
        <v>544</v>
      </c>
      <c r="C11" s="99">
        <v>517</v>
      </c>
    </row>
    <row r="12" spans="1:3" ht="14.25">
      <c r="A12" s="32">
        <v>11</v>
      </c>
      <c r="B12" s="99">
        <v>554</v>
      </c>
      <c r="C12" s="99">
        <v>528</v>
      </c>
    </row>
    <row r="13" spans="1:3" ht="14.25">
      <c r="A13" s="32">
        <v>12</v>
      </c>
      <c r="B13" s="99">
        <v>550</v>
      </c>
      <c r="C13" s="99">
        <v>524</v>
      </c>
    </row>
    <row r="14" spans="1:3" ht="14.25">
      <c r="A14" s="32">
        <v>13</v>
      </c>
      <c r="B14" s="99">
        <v>546</v>
      </c>
      <c r="C14" s="99">
        <v>520</v>
      </c>
    </row>
    <row r="15" spans="1:3" ht="14.25">
      <c r="A15" s="32">
        <v>14</v>
      </c>
      <c r="B15" s="99">
        <v>547</v>
      </c>
      <c r="C15" s="99">
        <v>521</v>
      </c>
    </row>
    <row r="16" spans="1:3" ht="14.25">
      <c r="A16" s="32">
        <v>15</v>
      </c>
      <c r="B16" s="99">
        <v>566</v>
      </c>
      <c r="C16" s="99">
        <v>541</v>
      </c>
    </row>
    <row r="17" spans="1:3" ht="14.25">
      <c r="A17" s="32">
        <v>16</v>
      </c>
      <c r="B17" s="99">
        <v>577</v>
      </c>
      <c r="C17" s="99">
        <v>548</v>
      </c>
    </row>
    <row r="18" spans="1:3" ht="14.25">
      <c r="A18" s="32">
        <v>17</v>
      </c>
      <c r="B18" s="99">
        <v>594</v>
      </c>
      <c r="C18" s="99">
        <v>565</v>
      </c>
    </row>
    <row r="19" spans="1:3" ht="14.25">
      <c r="A19" s="32">
        <v>18</v>
      </c>
      <c r="B19" s="99">
        <v>609</v>
      </c>
      <c r="C19" s="99">
        <v>579</v>
      </c>
    </row>
    <row r="20" spans="1:3" ht="14.25">
      <c r="A20" s="32">
        <v>19</v>
      </c>
      <c r="B20" s="99">
        <v>639</v>
      </c>
      <c r="C20" s="99">
        <v>603</v>
      </c>
    </row>
    <row r="21" spans="1:3" ht="14.25">
      <c r="A21" s="32">
        <v>20</v>
      </c>
      <c r="B21" s="99">
        <v>646</v>
      </c>
      <c r="C21" s="99">
        <v>610</v>
      </c>
    </row>
    <row r="22" spans="1:3" ht="14.25">
      <c r="A22" s="32">
        <v>21</v>
      </c>
      <c r="B22" s="99">
        <v>662</v>
      </c>
      <c r="C22" s="99">
        <v>622</v>
      </c>
    </row>
    <row r="23" spans="1:3" ht="14.25">
      <c r="A23" s="32">
        <v>22</v>
      </c>
      <c r="B23" s="99">
        <v>663</v>
      </c>
      <c r="C23" s="99">
        <v>620</v>
      </c>
    </row>
    <row r="24" spans="1:3" ht="14.25">
      <c r="A24" s="32">
        <v>23</v>
      </c>
      <c r="B24" s="99">
        <v>661</v>
      </c>
      <c r="C24" s="99">
        <v>614</v>
      </c>
    </row>
    <row r="25" spans="1:3" ht="14.25">
      <c r="A25" s="32">
        <v>24</v>
      </c>
      <c r="B25" s="99">
        <v>668</v>
      </c>
      <c r="C25" s="99">
        <v>623</v>
      </c>
    </row>
    <row r="26" spans="1:3" ht="14.25">
      <c r="A26" s="32">
        <v>25</v>
      </c>
      <c r="B26" s="99">
        <v>659</v>
      </c>
      <c r="C26" s="99">
        <v>614</v>
      </c>
    </row>
    <row r="27" spans="1:3" ht="14.25">
      <c r="A27" s="32">
        <v>26</v>
      </c>
      <c r="B27" s="99">
        <v>640</v>
      </c>
      <c r="C27" s="99">
        <v>599</v>
      </c>
    </row>
    <row r="28" spans="1:3" ht="14.25">
      <c r="A28" s="32">
        <v>27</v>
      </c>
      <c r="B28" s="99">
        <v>642</v>
      </c>
      <c r="C28" s="99">
        <v>602</v>
      </c>
    </row>
    <row r="29" spans="1:3" ht="14.25">
      <c r="A29" s="32">
        <v>28</v>
      </c>
      <c r="B29" s="99">
        <v>633</v>
      </c>
      <c r="C29" s="99">
        <v>598</v>
      </c>
    </row>
    <row r="30" spans="1:3" ht="14.25">
      <c r="A30" s="32">
        <v>29</v>
      </c>
      <c r="B30" s="99">
        <v>642</v>
      </c>
      <c r="C30" s="99">
        <v>611</v>
      </c>
    </row>
    <row r="31" spans="1:3" ht="14.25">
      <c r="A31" s="32">
        <v>30</v>
      </c>
      <c r="B31" s="99">
        <v>654</v>
      </c>
      <c r="C31" s="99">
        <v>625</v>
      </c>
    </row>
    <row r="32" spans="1:3" ht="14.25">
      <c r="A32" s="32">
        <v>31</v>
      </c>
      <c r="B32" s="99">
        <v>674</v>
      </c>
      <c r="C32" s="99">
        <v>643</v>
      </c>
    </row>
    <row r="33" spans="1:3" ht="14.25">
      <c r="A33" s="32">
        <v>32</v>
      </c>
      <c r="B33" s="99">
        <v>691</v>
      </c>
      <c r="C33" s="99">
        <v>662</v>
      </c>
    </row>
    <row r="34" spans="1:3" ht="14.25">
      <c r="A34" s="32">
        <v>33</v>
      </c>
      <c r="B34" s="99">
        <v>702</v>
      </c>
      <c r="C34" s="99">
        <v>673</v>
      </c>
    </row>
    <row r="35" spans="1:3" ht="14.25">
      <c r="A35" s="32">
        <v>34</v>
      </c>
      <c r="B35" s="99">
        <v>726</v>
      </c>
      <c r="C35" s="99">
        <v>702</v>
      </c>
    </row>
    <row r="36" spans="1:3" ht="14.25">
      <c r="A36" s="32">
        <v>35</v>
      </c>
      <c r="B36" s="99">
        <v>747</v>
      </c>
      <c r="C36" s="99">
        <v>726</v>
      </c>
    </row>
    <row r="37" spans="1:3" ht="14.25">
      <c r="A37" s="32">
        <v>36</v>
      </c>
      <c r="B37" s="99">
        <v>758</v>
      </c>
      <c r="C37" s="99">
        <v>736</v>
      </c>
    </row>
    <row r="38" spans="1:3" ht="14.25">
      <c r="A38" s="32">
        <v>37</v>
      </c>
      <c r="B38" s="99">
        <v>758</v>
      </c>
      <c r="C38" s="99">
        <v>738</v>
      </c>
    </row>
    <row r="39" spans="1:3" ht="14.25">
      <c r="A39" s="32">
        <v>38</v>
      </c>
      <c r="B39" s="99">
        <v>766</v>
      </c>
      <c r="C39" s="99">
        <v>745</v>
      </c>
    </row>
    <row r="40" spans="1:3" ht="14.25">
      <c r="A40" s="32">
        <v>39</v>
      </c>
      <c r="B40" s="99">
        <v>799</v>
      </c>
      <c r="C40" s="99">
        <v>778</v>
      </c>
    </row>
    <row r="41" spans="1:3" ht="14.25">
      <c r="A41" s="32">
        <v>40</v>
      </c>
      <c r="B41" s="99">
        <v>820</v>
      </c>
      <c r="C41" s="99">
        <v>798</v>
      </c>
    </row>
    <row r="42" spans="1:3" ht="14.25">
      <c r="A42" s="32">
        <v>41</v>
      </c>
      <c r="B42" s="99">
        <v>851</v>
      </c>
      <c r="C42" s="99">
        <v>829</v>
      </c>
    </row>
    <row r="43" spans="1:3" ht="14.25">
      <c r="A43" s="32">
        <v>42</v>
      </c>
      <c r="B43" s="99">
        <v>874</v>
      </c>
      <c r="C43" s="99">
        <v>851</v>
      </c>
    </row>
    <row r="44" spans="1:3" ht="14.25">
      <c r="A44" s="32">
        <v>43</v>
      </c>
      <c r="B44" s="99">
        <v>916</v>
      </c>
      <c r="C44" s="99">
        <v>892</v>
      </c>
    </row>
    <row r="45" spans="1:3" ht="14.25">
      <c r="A45" s="32">
        <v>44</v>
      </c>
      <c r="B45" s="99">
        <v>956</v>
      </c>
      <c r="C45" s="99">
        <v>931</v>
      </c>
    </row>
    <row r="46" spans="1:3" ht="14.25">
      <c r="A46" s="32">
        <v>45</v>
      </c>
      <c r="B46" s="99">
        <v>1009</v>
      </c>
      <c r="C46" s="99">
        <v>981</v>
      </c>
    </row>
    <row r="47" spans="1:3" ht="14.25">
      <c r="A47" s="32">
        <v>46</v>
      </c>
      <c r="B47" s="99">
        <v>1022</v>
      </c>
      <c r="C47" s="99">
        <v>1002</v>
      </c>
    </row>
    <row r="48" spans="1:3" ht="14.25">
      <c r="A48" s="32">
        <v>47</v>
      </c>
      <c r="B48" s="99">
        <v>1005</v>
      </c>
      <c r="C48" s="99">
        <v>980</v>
      </c>
    </row>
    <row r="49" spans="1:3" ht="14.25">
      <c r="A49" s="32">
        <v>48</v>
      </c>
      <c r="B49" s="99">
        <v>975</v>
      </c>
      <c r="C49" s="99">
        <v>956</v>
      </c>
    </row>
    <row r="50" spans="1:3" ht="15" thickBot="1">
      <c r="A50" s="48">
        <v>49</v>
      </c>
      <c r="B50" s="99">
        <v>945</v>
      </c>
      <c r="C50" s="99">
        <v>927</v>
      </c>
    </row>
    <row r="51" spans="1:3" ht="14.25">
      <c r="A51" s="59">
        <v>50</v>
      </c>
      <c r="B51" s="99">
        <v>928</v>
      </c>
      <c r="C51" s="99">
        <v>914</v>
      </c>
    </row>
    <row r="52" spans="1:3" ht="14.25">
      <c r="A52" s="59">
        <v>51</v>
      </c>
      <c r="B52" s="99">
        <v>907</v>
      </c>
      <c r="C52" s="99">
        <v>894</v>
      </c>
    </row>
    <row r="53" spans="1:3" ht="14.25">
      <c r="A53" s="59">
        <v>52</v>
      </c>
      <c r="B53" s="99">
        <v>903</v>
      </c>
      <c r="C53" s="99">
        <v>891</v>
      </c>
    </row>
    <row r="54" spans="1:3" ht="14.25">
      <c r="A54" s="59">
        <v>53</v>
      </c>
      <c r="B54" s="99">
        <v>703</v>
      </c>
      <c r="C54" s="99">
        <v>699</v>
      </c>
    </row>
    <row r="55" spans="1:3" ht="14.25">
      <c r="A55" s="59">
        <v>54</v>
      </c>
      <c r="B55" s="99">
        <v>867</v>
      </c>
      <c r="C55" s="99">
        <v>861</v>
      </c>
    </row>
    <row r="56" spans="1:3" ht="14.25">
      <c r="A56" s="59">
        <v>55</v>
      </c>
      <c r="B56" s="99">
        <v>811</v>
      </c>
      <c r="C56" s="99">
        <v>806</v>
      </c>
    </row>
    <row r="57" spans="1:3" ht="14.25">
      <c r="A57" s="59">
        <v>56</v>
      </c>
      <c r="B57" s="99">
        <v>788</v>
      </c>
      <c r="C57" s="99">
        <v>787</v>
      </c>
    </row>
    <row r="58" spans="1:3" ht="14.25">
      <c r="A58" s="59">
        <v>57</v>
      </c>
      <c r="B58" s="99">
        <v>760</v>
      </c>
      <c r="C58" s="99">
        <v>761</v>
      </c>
    </row>
    <row r="59" spans="1:3" ht="14.25">
      <c r="A59" s="59">
        <v>58</v>
      </c>
      <c r="B59" s="99">
        <v>746</v>
      </c>
      <c r="C59" s="99">
        <v>749</v>
      </c>
    </row>
    <row r="60" spans="1:3" ht="14.25">
      <c r="A60" s="59">
        <v>59</v>
      </c>
      <c r="B60" s="99">
        <v>747</v>
      </c>
      <c r="C60" s="99">
        <v>756</v>
      </c>
    </row>
    <row r="61" spans="1:3" ht="14.25">
      <c r="A61" s="59">
        <v>60</v>
      </c>
      <c r="B61" s="99">
        <v>759</v>
      </c>
      <c r="C61" s="99">
        <v>770</v>
      </c>
    </row>
    <row r="62" spans="1:3" ht="14.25">
      <c r="A62" s="59">
        <v>61</v>
      </c>
      <c r="B62" s="99">
        <v>734</v>
      </c>
      <c r="C62" s="99">
        <v>751</v>
      </c>
    </row>
    <row r="63" spans="1:3" ht="14.25">
      <c r="A63" s="59">
        <v>62</v>
      </c>
      <c r="B63" s="99">
        <v>711</v>
      </c>
      <c r="C63" s="99">
        <v>730</v>
      </c>
    </row>
    <row r="64" spans="1:3" ht="14.25">
      <c r="A64" s="59">
        <v>63</v>
      </c>
      <c r="B64" s="99">
        <v>744</v>
      </c>
      <c r="C64" s="99">
        <v>767</v>
      </c>
    </row>
    <row r="65" spans="1:3" ht="14.25">
      <c r="A65" s="59">
        <v>64</v>
      </c>
      <c r="B65" s="99">
        <v>766</v>
      </c>
      <c r="C65" s="99">
        <v>792</v>
      </c>
    </row>
    <row r="66" spans="1:3" ht="14.25">
      <c r="A66" s="109">
        <v>65</v>
      </c>
      <c r="B66" s="102">
        <v>760</v>
      </c>
      <c r="C66" s="99">
        <v>793</v>
      </c>
    </row>
    <row r="67" spans="1:3" ht="14.25">
      <c r="A67" s="109">
        <v>66</v>
      </c>
      <c r="B67" s="102">
        <v>800</v>
      </c>
      <c r="C67" s="99">
        <v>845</v>
      </c>
    </row>
    <row r="68" spans="1:3" ht="14.25">
      <c r="A68" s="109">
        <v>67</v>
      </c>
      <c r="B68" s="102">
        <v>840</v>
      </c>
      <c r="C68" s="99">
        <v>894</v>
      </c>
    </row>
    <row r="69" spans="1:3" ht="14.25">
      <c r="A69" s="109">
        <v>68</v>
      </c>
      <c r="B69" s="102">
        <v>881</v>
      </c>
      <c r="C69" s="99">
        <v>945</v>
      </c>
    </row>
    <row r="70" spans="1:3" ht="14.25">
      <c r="A70" s="109">
        <v>69</v>
      </c>
      <c r="B70" s="102">
        <v>935</v>
      </c>
      <c r="C70" s="99">
        <v>1015</v>
      </c>
    </row>
    <row r="71" spans="1:3" ht="14.25">
      <c r="A71" s="109">
        <v>70</v>
      </c>
      <c r="B71" s="102">
        <v>1014</v>
      </c>
      <c r="C71" s="99">
        <v>1110</v>
      </c>
    </row>
    <row r="72" spans="1:3" ht="14.25">
      <c r="A72" s="109">
        <v>71</v>
      </c>
      <c r="B72" s="102">
        <v>991</v>
      </c>
      <c r="C72" s="99">
        <v>1098</v>
      </c>
    </row>
    <row r="73" spans="1:3" ht="14.25">
      <c r="A73" s="109">
        <v>72</v>
      </c>
      <c r="B73" s="102">
        <v>930</v>
      </c>
      <c r="C73" s="99">
        <v>1036</v>
      </c>
    </row>
    <row r="74" spans="1:3" ht="14.25">
      <c r="A74" s="109">
        <v>73</v>
      </c>
      <c r="B74" s="102">
        <v>567</v>
      </c>
      <c r="C74" s="99">
        <v>649</v>
      </c>
    </row>
    <row r="75" spans="1:3" ht="14.25">
      <c r="A75" s="109">
        <v>74</v>
      </c>
      <c r="B75" s="102">
        <v>593</v>
      </c>
      <c r="C75" s="99">
        <v>698</v>
      </c>
    </row>
    <row r="76" spans="1:3" ht="14.25">
      <c r="A76" s="109">
        <v>75</v>
      </c>
      <c r="B76" s="102">
        <v>706</v>
      </c>
      <c r="C76" s="99">
        <v>846</v>
      </c>
    </row>
    <row r="77" spans="1:3" ht="14.25">
      <c r="A77" s="109">
        <v>76</v>
      </c>
      <c r="B77" s="102">
        <v>671</v>
      </c>
      <c r="C77" s="99">
        <v>813</v>
      </c>
    </row>
    <row r="78" spans="1:3" ht="14.25">
      <c r="A78" s="109">
        <v>77</v>
      </c>
      <c r="B78" s="102">
        <v>671</v>
      </c>
      <c r="C78" s="99">
        <v>829</v>
      </c>
    </row>
    <row r="79" spans="1:3" ht="14.25">
      <c r="A79" s="109">
        <v>78</v>
      </c>
      <c r="B79" s="102">
        <v>634</v>
      </c>
      <c r="C79" s="99">
        <v>798</v>
      </c>
    </row>
    <row r="80" spans="1:3" ht="14.25">
      <c r="A80" s="109">
        <v>79</v>
      </c>
      <c r="B80" s="102">
        <v>555</v>
      </c>
      <c r="C80" s="99">
        <v>716</v>
      </c>
    </row>
    <row r="81" spans="1:3" ht="14.25">
      <c r="A81" s="109">
        <v>80</v>
      </c>
      <c r="B81" s="102">
        <v>464</v>
      </c>
      <c r="C81" s="99">
        <v>614</v>
      </c>
    </row>
    <row r="82" spans="1:3" ht="14.25">
      <c r="A82" s="109">
        <v>81</v>
      </c>
      <c r="B82" s="102">
        <v>470</v>
      </c>
      <c r="C82" s="99">
        <v>645</v>
      </c>
    </row>
    <row r="83" spans="1:3" ht="14.25">
      <c r="A83" s="109">
        <v>82</v>
      </c>
      <c r="B83" s="102">
        <v>457</v>
      </c>
      <c r="C83" s="99">
        <v>649</v>
      </c>
    </row>
    <row r="84" spans="1:3" ht="14.25">
      <c r="A84" s="109">
        <v>83</v>
      </c>
      <c r="B84" s="102">
        <v>429</v>
      </c>
      <c r="C84" s="99">
        <v>633</v>
      </c>
    </row>
    <row r="85" spans="1:3" ht="14.25">
      <c r="A85" s="109">
        <v>84</v>
      </c>
      <c r="B85" s="102">
        <v>378</v>
      </c>
      <c r="C85" s="99">
        <v>588</v>
      </c>
    </row>
    <row r="86" spans="1:3" ht="14.25">
      <c r="A86" s="109">
        <v>85</v>
      </c>
      <c r="B86" s="102">
        <v>327</v>
      </c>
      <c r="C86" s="99">
        <v>538</v>
      </c>
    </row>
    <row r="87" spans="1:3" ht="14.25">
      <c r="A87" s="109">
        <v>86</v>
      </c>
      <c r="B87" s="102">
        <v>295</v>
      </c>
      <c r="C87" s="99">
        <v>516</v>
      </c>
    </row>
    <row r="88" spans="1:3" ht="14.25">
      <c r="A88" s="109">
        <v>87</v>
      </c>
      <c r="B88" s="102">
        <v>258</v>
      </c>
      <c r="C88" s="99">
        <v>476</v>
      </c>
    </row>
    <row r="89" spans="1:3" ht="14.25">
      <c r="A89" s="109">
        <v>88</v>
      </c>
      <c r="B89" s="102">
        <v>217</v>
      </c>
      <c r="C89" s="99">
        <v>431</v>
      </c>
    </row>
    <row r="90" spans="1:3" ht="14.25">
      <c r="A90" s="109">
        <v>89</v>
      </c>
      <c r="B90" s="102">
        <v>176</v>
      </c>
      <c r="C90" s="99">
        <v>378</v>
      </c>
    </row>
    <row r="91" spans="1:3" ht="14.25">
      <c r="A91" s="109">
        <v>90</v>
      </c>
      <c r="B91" s="102">
        <v>146</v>
      </c>
      <c r="C91" s="99">
        <v>340</v>
      </c>
    </row>
    <row r="92" spans="1:3" ht="14.25">
      <c r="A92" s="109">
        <v>91</v>
      </c>
      <c r="B92" s="102">
        <v>119</v>
      </c>
      <c r="C92" s="99">
        <v>297</v>
      </c>
    </row>
    <row r="93" spans="1:3" ht="14.25">
      <c r="A93" s="109">
        <v>92</v>
      </c>
      <c r="B93" s="102">
        <v>94</v>
      </c>
      <c r="C93" s="99">
        <v>254</v>
      </c>
    </row>
    <row r="94" spans="1:3" ht="14.25">
      <c r="A94" s="109">
        <v>93</v>
      </c>
      <c r="B94" s="102">
        <v>73</v>
      </c>
      <c r="C94" s="99">
        <v>216</v>
      </c>
    </row>
    <row r="95" spans="1:3" ht="14.25">
      <c r="A95" s="109">
        <v>94</v>
      </c>
      <c r="B95" s="102">
        <v>50</v>
      </c>
      <c r="C95" s="99">
        <v>171</v>
      </c>
    </row>
    <row r="96" spans="1:3" ht="14.25">
      <c r="A96" s="109">
        <v>95</v>
      </c>
      <c r="B96" s="102">
        <v>35</v>
      </c>
      <c r="C96" s="99">
        <v>132</v>
      </c>
    </row>
    <row r="97" spans="1:3" ht="14.25">
      <c r="A97" s="109">
        <v>96</v>
      </c>
      <c r="B97" s="102">
        <v>23</v>
      </c>
      <c r="C97" s="99">
        <v>103</v>
      </c>
    </row>
    <row r="98" spans="1:3" ht="14.25">
      <c r="A98" s="109">
        <v>97</v>
      </c>
      <c r="B98" s="102">
        <v>14</v>
      </c>
      <c r="C98" s="99">
        <v>70</v>
      </c>
    </row>
    <row r="99" spans="1:3" ht="14.25">
      <c r="A99" s="109">
        <v>98</v>
      </c>
      <c r="B99" s="102">
        <v>9</v>
      </c>
      <c r="C99" s="99">
        <v>50</v>
      </c>
    </row>
    <row r="100" spans="1:3" ht="14.25">
      <c r="A100" s="109">
        <v>99</v>
      </c>
      <c r="B100" s="102">
        <v>6</v>
      </c>
      <c r="C100" s="99">
        <v>37</v>
      </c>
    </row>
    <row r="101" ht="13.5">
      <c r="A101" s="109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J11"/>
  <sheetViews>
    <sheetView zoomScalePageLayoutView="0" workbookViewId="0" topLeftCell="A1">
      <selection activeCell="W30" sqref="W30"/>
    </sheetView>
  </sheetViews>
  <sheetFormatPr defaultColWidth="9.00390625" defaultRowHeight="13.5"/>
  <cols>
    <col min="3" max="3" width="14.625" style="0" customWidth="1"/>
  </cols>
  <sheetData>
    <row r="4" spans="3:10" ht="13.5">
      <c r="C4" t="s">
        <v>33</v>
      </c>
      <c r="D4" t="s">
        <v>34</v>
      </c>
      <c r="E4" t="s">
        <v>35</v>
      </c>
      <c r="F4" t="s">
        <v>36</v>
      </c>
      <c r="G4" t="s">
        <v>37</v>
      </c>
      <c r="I4" t="s">
        <v>38</v>
      </c>
      <c r="J4" t="s">
        <v>39</v>
      </c>
    </row>
    <row r="5" spans="9:10" ht="13.5">
      <c r="I5">
        <v>0</v>
      </c>
      <c r="J5">
        <v>1</v>
      </c>
    </row>
    <row r="6" spans="3:10" ht="13.5">
      <c r="C6">
        <v>0.0001</v>
      </c>
      <c r="D6">
        <v>0.834</v>
      </c>
      <c r="E6">
        <v>0.952</v>
      </c>
      <c r="F6">
        <v>0.752</v>
      </c>
      <c r="G6">
        <v>0.92191</v>
      </c>
      <c r="I6">
        <f>(+D6+F6)/2</f>
        <v>0.7929999999999999</v>
      </c>
      <c r="J6">
        <f>(+E6+G6)/2</f>
        <v>0.936955</v>
      </c>
    </row>
    <row r="7" spans="3:10" ht="13.5">
      <c r="C7" s="98">
        <v>0.0002</v>
      </c>
      <c r="D7">
        <v>1.636</v>
      </c>
      <c r="E7">
        <v>0.91</v>
      </c>
      <c r="F7">
        <v>1.468</v>
      </c>
      <c r="G7">
        <v>0.87566</v>
      </c>
      <c r="I7" s="98">
        <f>(+D7+F7)/2</f>
        <v>1.552</v>
      </c>
      <c r="J7" s="98">
        <f>(+E7+G7)/2</f>
        <v>0.89283</v>
      </c>
    </row>
    <row r="8" spans="3:10" ht="13.5">
      <c r="C8" s="98">
        <v>0.0003</v>
      </c>
      <c r="D8">
        <v>2.401</v>
      </c>
      <c r="E8">
        <v>0.873</v>
      </c>
      <c r="F8">
        <v>2.1539</v>
      </c>
      <c r="G8">
        <v>0.82799</v>
      </c>
      <c r="I8" s="98">
        <f>(+D8+F8)/2</f>
        <v>2.27745</v>
      </c>
      <c r="J8" s="98">
        <f>(+E8+G8)/2</f>
        <v>0.850495</v>
      </c>
    </row>
    <row r="9" spans="3:10" ht="13.5">
      <c r="C9" s="98">
        <v>0.0004</v>
      </c>
      <c r="D9">
        <v>3.132</v>
      </c>
      <c r="E9">
        <v>0.84</v>
      </c>
      <c r="F9">
        <v>2.8085</v>
      </c>
      <c r="G9">
        <v>0.78682</v>
      </c>
      <c r="I9" s="98">
        <f>(+D9+F9)/2</f>
        <v>2.97025</v>
      </c>
      <c r="J9" s="98">
        <f>(+E9+G9)/2</f>
        <v>0.81341</v>
      </c>
    </row>
    <row r="10" spans="3:10" ht="13.5">
      <c r="C10" s="98">
        <v>0.0005</v>
      </c>
      <c r="D10">
        <v>3.833</v>
      </c>
      <c r="E10">
        <v>0.811</v>
      </c>
      <c r="F10">
        <v>3.4345</v>
      </c>
      <c r="G10">
        <v>0.75072</v>
      </c>
      <c r="I10" s="98">
        <f>(+D10+F10)/2</f>
        <v>3.63375</v>
      </c>
      <c r="J10" s="98">
        <f>(+E10+G10)/2</f>
        <v>0.7808600000000001</v>
      </c>
    </row>
    <row r="11" spans="3:10" ht="13.5">
      <c r="C11" s="98">
        <v>0.001</v>
      </c>
      <c r="D11">
        <v>6.928</v>
      </c>
      <c r="E11">
        <v>0.696</v>
      </c>
      <c r="F11">
        <v>6.1923</v>
      </c>
      <c r="G11">
        <v>0.61893</v>
      </c>
      <c r="I11" s="98">
        <f>(+D11+F11)/2</f>
        <v>6.56015</v>
      </c>
      <c r="J11" s="98">
        <f>(+E11+G11)/2</f>
        <v>0.657465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2010-06-16T07:05:20Z</dcterms:created>
  <dcterms:modified xsi:type="dcterms:W3CDTF">2021-10-10T08:45:00Z</dcterms:modified>
  <cp:category/>
  <cp:version/>
  <cp:contentType/>
  <cp:contentStatus/>
</cp:coreProperties>
</file>